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8\Cuarto trimestre\Cuadros Excel\"/>
    </mc:Choice>
  </mc:AlternateContent>
  <bookViews>
    <workbookView xWindow="0" yWindow="0" windowWidth="21600" windowHeight="9735"/>
  </bookViews>
  <sheets>
    <sheet name="Cuadro 4 RXS" sheetId="1" r:id="rId1"/>
  </sheets>
  <definedNames>
    <definedName name="_xlnm.Print_Area" localSheetId="0">'Cuadro 4 RXS'!$A$1:$R$168</definedName>
    <definedName name="_xlnm.Print_Titles" localSheetId="0">'Cuadro 4 RXS'!$8:$13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2" i="1" l="1"/>
  <c r="H162" i="1"/>
  <c r="C162" i="1"/>
  <c r="M161" i="1"/>
  <c r="H161" i="1"/>
  <c r="C161" i="1"/>
  <c r="M160" i="1"/>
  <c r="H160" i="1"/>
  <c r="C160" i="1"/>
  <c r="M159" i="1"/>
  <c r="H159" i="1"/>
  <c r="H155" i="1" s="1"/>
  <c r="C159" i="1"/>
  <c r="M158" i="1"/>
  <c r="H158" i="1"/>
  <c r="C158" i="1"/>
  <c r="M157" i="1"/>
  <c r="H157" i="1"/>
  <c r="C157" i="1"/>
  <c r="M156" i="1"/>
  <c r="H156" i="1"/>
  <c r="C156" i="1"/>
  <c r="Q155" i="1"/>
  <c r="P155" i="1"/>
  <c r="O155" i="1"/>
  <c r="N155" i="1"/>
  <c r="L155" i="1"/>
  <c r="K155" i="1"/>
  <c r="J155" i="1"/>
  <c r="I155" i="1"/>
  <c r="G155" i="1"/>
  <c r="F155" i="1"/>
  <c r="E155" i="1"/>
  <c r="D155" i="1"/>
  <c r="M154" i="1"/>
  <c r="H154" i="1"/>
  <c r="C154" i="1"/>
  <c r="C125" i="1" s="1"/>
  <c r="M153" i="1"/>
  <c r="H153" i="1"/>
  <c r="C153" i="1"/>
  <c r="M152" i="1"/>
  <c r="H152" i="1"/>
  <c r="C152" i="1"/>
  <c r="M151" i="1"/>
  <c r="H151" i="1"/>
  <c r="C151" i="1"/>
  <c r="M150" i="1"/>
  <c r="H150" i="1"/>
  <c r="C150" i="1"/>
  <c r="M149" i="1"/>
  <c r="H149" i="1"/>
  <c r="C149" i="1"/>
  <c r="Q148" i="1"/>
  <c r="P148" i="1"/>
  <c r="O148" i="1"/>
  <c r="N148" i="1"/>
  <c r="M148" i="1"/>
  <c r="L148" i="1"/>
  <c r="K148" i="1"/>
  <c r="J148" i="1"/>
  <c r="I148" i="1"/>
  <c r="G148" i="1"/>
  <c r="F148" i="1"/>
  <c r="E148" i="1"/>
  <c r="D148" i="1"/>
  <c r="M147" i="1"/>
  <c r="H147" i="1"/>
  <c r="H132" i="1" s="1"/>
  <c r="C147" i="1"/>
  <c r="M146" i="1"/>
  <c r="H146" i="1"/>
  <c r="C146" i="1"/>
  <c r="C131" i="1" s="1"/>
  <c r="C124" i="1" s="1"/>
  <c r="M145" i="1"/>
  <c r="H145" i="1"/>
  <c r="C145" i="1"/>
  <c r="M144" i="1"/>
  <c r="M129" i="1" s="1"/>
  <c r="M122" i="1" s="1"/>
  <c r="H144" i="1"/>
  <c r="C144" i="1"/>
  <c r="M143" i="1"/>
  <c r="H143" i="1"/>
  <c r="C143" i="1"/>
  <c r="M142" i="1"/>
  <c r="H142" i="1"/>
  <c r="C142" i="1"/>
  <c r="Q141" i="1"/>
  <c r="P141" i="1"/>
  <c r="O141" i="1"/>
  <c r="N141" i="1"/>
  <c r="L141" i="1"/>
  <c r="K141" i="1"/>
  <c r="J141" i="1"/>
  <c r="I141" i="1"/>
  <c r="G141" i="1"/>
  <c r="F141" i="1"/>
  <c r="E141" i="1"/>
  <c r="D141" i="1"/>
  <c r="M140" i="1"/>
  <c r="M132" i="1" s="1"/>
  <c r="H140" i="1"/>
  <c r="C140" i="1"/>
  <c r="M139" i="1"/>
  <c r="H139" i="1"/>
  <c r="H131" i="1" s="1"/>
  <c r="H124" i="1" s="1"/>
  <c r="H110" i="1" s="1"/>
  <c r="C139" i="1"/>
  <c r="M138" i="1"/>
  <c r="H138" i="1"/>
  <c r="C138" i="1"/>
  <c r="C130" i="1" s="1"/>
  <c r="C123" i="1" s="1"/>
  <c r="C109" i="1" s="1"/>
  <c r="M137" i="1"/>
  <c r="H137" i="1"/>
  <c r="C137" i="1"/>
  <c r="M136" i="1"/>
  <c r="H136" i="1"/>
  <c r="C136" i="1"/>
  <c r="M135" i="1"/>
  <c r="H135" i="1"/>
  <c r="C135" i="1"/>
  <c r="Q134" i="1"/>
  <c r="P134" i="1"/>
  <c r="O134" i="1"/>
  <c r="N134" i="1"/>
  <c r="L134" i="1"/>
  <c r="K134" i="1"/>
  <c r="J134" i="1"/>
  <c r="I134" i="1"/>
  <c r="G134" i="1"/>
  <c r="F134" i="1"/>
  <c r="E134" i="1"/>
  <c r="D134" i="1"/>
  <c r="Q132" i="1"/>
  <c r="P132" i="1"/>
  <c r="O132" i="1"/>
  <c r="N132" i="1"/>
  <c r="N125" i="1" s="1"/>
  <c r="N111" i="1" s="1"/>
  <c r="L132" i="1"/>
  <c r="K132" i="1"/>
  <c r="J132" i="1"/>
  <c r="J125" i="1" s="1"/>
  <c r="J111" i="1" s="1"/>
  <c r="I132" i="1"/>
  <c r="G132" i="1"/>
  <c r="F132" i="1"/>
  <c r="F125" i="1" s="1"/>
  <c r="F111" i="1" s="1"/>
  <c r="E132" i="1"/>
  <c r="D132" i="1"/>
  <c r="C132" i="1"/>
  <c r="Q131" i="1"/>
  <c r="Q124" i="1" s="1"/>
  <c r="Q110" i="1" s="1"/>
  <c r="P131" i="1"/>
  <c r="O131" i="1"/>
  <c r="N131" i="1"/>
  <c r="M131" i="1"/>
  <c r="M124" i="1" s="1"/>
  <c r="M110" i="1" s="1"/>
  <c r="L131" i="1"/>
  <c r="K131" i="1"/>
  <c r="J131" i="1"/>
  <c r="I131" i="1"/>
  <c r="I124" i="1" s="1"/>
  <c r="I110" i="1" s="1"/>
  <c r="G131" i="1"/>
  <c r="F131" i="1"/>
  <c r="E131" i="1"/>
  <c r="E124" i="1" s="1"/>
  <c r="E110" i="1" s="1"/>
  <c r="D131" i="1"/>
  <c r="Q130" i="1"/>
  <c r="P130" i="1"/>
  <c r="P123" i="1" s="1"/>
  <c r="P109" i="1" s="1"/>
  <c r="O130" i="1"/>
  <c r="N130" i="1"/>
  <c r="M130" i="1"/>
  <c r="L130" i="1"/>
  <c r="L123" i="1" s="1"/>
  <c r="L109" i="1" s="1"/>
  <c r="K130" i="1"/>
  <c r="J130" i="1"/>
  <c r="I130" i="1"/>
  <c r="H130" i="1"/>
  <c r="H123" i="1" s="1"/>
  <c r="H109" i="1" s="1"/>
  <c r="G130" i="1"/>
  <c r="F130" i="1"/>
  <c r="E130" i="1"/>
  <c r="D130" i="1"/>
  <c r="D123" i="1" s="1"/>
  <c r="D109" i="1" s="1"/>
  <c r="Q129" i="1"/>
  <c r="P129" i="1"/>
  <c r="O129" i="1"/>
  <c r="N129" i="1"/>
  <c r="L129" i="1"/>
  <c r="K129" i="1"/>
  <c r="J129" i="1"/>
  <c r="I129" i="1"/>
  <c r="H129" i="1"/>
  <c r="G129" i="1"/>
  <c r="F129" i="1"/>
  <c r="E129" i="1"/>
  <c r="D129" i="1"/>
  <c r="C129" i="1"/>
  <c r="Q128" i="1"/>
  <c r="P128" i="1"/>
  <c r="O128" i="1"/>
  <c r="N128" i="1"/>
  <c r="L128" i="1"/>
  <c r="K128" i="1"/>
  <c r="J128" i="1"/>
  <c r="I128" i="1"/>
  <c r="G128" i="1"/>
  <c r="F128" i="1"/>
  <c r="E128" i="1"/>
  <c r="D128" i="1"/>
  <c r="C128" i="1"/>
  <c r="Q127" i="1"/>
  <c r="P127" i="1"/>
  <c r="O127" i="1"/>
  <c r="N127" i="1"/>
  <c r="M127" i="1"/>
  <c r="L127" i="1"/>
  <c r="K127" i="1"/>
  <c r="J127" i="1"/>
  <c r="I127" i="1"/>
  <c r="G127" i="1"/>
  <c r="F127" i="1"/>
  <c r="E127" i="1"/>
  <c r="D127" i="1"/>
  <c r="P126" i="1"/>
  <c r="L126" i="1"/>
  <c r="D126" i="1"/>
  <c r="Q125" i="1"/>
  <c r="Q111" i="1" s="1"/>
  <c r="P125" i="1"/>
  <c r="O125" i="1"/>
  <c r="O111" i="1" s="1"/>
  <c r="L125" i="1"/>
  <c r="K125" i="1"/>
  <c r="K111" i="1" s="1"/>
  <c r="I125" i="1"/>
  <c r="G125" i="1"/>
  <c r="G111" i="1" s="1"/>
  <c r="E125" i="1"/>
  <c r="D125" i="1"/>
  <c r="D111" i="1" s="1"/>
  <c r="P124" i="1"/>
  <c r="O124" i="1"/>
  <c r="N124" i="1"/>
  <c r="N110" i="1" s="1"/>
  <c r="L124" i="1"/>
  <c r="K124" i="1"/>
  <c r="J124" i="1"/>
  <c r="J110" i="1" s="1"/>
  <c r="G124" i="1"/>
  <c r="F124" i="1"/>
  <c r="F110" i="1" s="1"/>
  <c r="D124" i="1"/>
  <c r="Q123" i="1"/>
  <c r="Q109" i="1" s="1"/>
  <c r="O123" i="1"/>
  <c r="N123" i="1"/>
  <c r="M123" i="1"/>
  <c r="K123" i="1"/>
  <c r="J123" i="1"/>
  <c r="I123" i="1"/>
  <c r="I109" i="1" s="1"/>
  <c r="G123" i="1"/>
  <c r="F123" i="1"/>
  <c r="E123" i="1"/>
  <c r="E109" i="1" s="1"/>
  <c r="Q122" i="1"/>
  <c r="P122" i="1"/>
  <c r="N122" i="1"/>
  <c r="L122" i="1"/>
  <c r="J122" i="1"/>
  <c r="J108" i="1" s="1"/>
  <c r="I122" i="1"/>
  <c r="H122" i="1"/>
  <c r="H108" i="1" s="1"/>
  <c r="F122" i="1"/>
  <c r="F108" i="1" s="1"/>
  <c r="E122" i="1"/>
  <c r="D122" i="1"/>
  <c r="Q121" i="1"/>
  <c r="P121" i="1"/>
  <c r="O121" i="1"/>
  <c r="L121" i="1"/>
  <c r="K121" i="1"/>
  <c r="I121" i="1"/>
  <c r="G121" i="1"/>
  <c r="E121" i="1"/>
  <c r="D121" i="1"/>
  <c r="C121" i="1"/>
  <c r="C107" i="1" s="1"/>
  <c r="P120" i="1"/>
  <c r="O120" i="1"/>
  <c r="N120" i="1"/>
  <c r="L120" i="1"/>
  <c r="K120" i="1"/>
  <c r="J120" i="1"/>
  <c r="G120" i="1"/>
  <c r="F120" i="1"/>
  <c r="D120" i="1"/>
  <c r="M118" i="1"/>
  <c r="H118" i="1"/>
  <c r="C118" i="1"/>
  <c r="M117" i="1"/>
  <c r="H117" i="1"/>
  <c r="C117" i="1"/>
  <c r="C110" i="1" s="1"/>
  <c r="M116" i="1"/>
  <c r="M109" i="1" s="1"/>
  <c r="H116" i="1"/>
  <c r="C116" i="1"/>
  <c r="M115" i="1"/>
  <c r="H115" i="1"/>
  <c r="C115" i="1"/>
  <c r="M114" i="1"/>
  <c r="H114" i="1"/>
  <c r="C114" i="1"/>
  <c r="M113" i="1"/>
  <c r="H113" i="1"/>
  <c r="C113" i="1"/>
  <c r="Q112" i="1"/>
  <c r="P112" i="1"/>
  <c r="O112" i="1"/>
  <c r="N112" i="1"/>
  <c r="L112" i="1"/>
  <c r="K112" i="1"/>
  <c r="J112" i="1"/>
  <c r="I112" i="1"/>
  <c r="G112" i="1"/>
  <c r="F112" i="1"/>
  <c r="E112" i="1"/>
  <c r="D112" i="1"/>
  <c r="P111" i="1"/>
  <c r="L111" i="1"/>
  <c r="I111" i="1"/>
  <c r="E111" i="1"/>
  <c r="P110" i="1"/>
  <c r="O110" i="1"/>
  <c r="L110" i="1"/>
  <c r="K110" i="1"/>
  <c r="G110" i="1"/>
  <c r="D110" i="1"/>
  <c r="O109" i="1"/>
  <c r="N109" i="1"/>
  <c r="K109" i="1"/>
  <c r="J109" i="1"/>
  <c r="G109" i="1"/>
  <c r="F109" i="1"/>
  <c r="Q108" i="1"/>
  <c r="N108" i="1"/>
  <c r="I108" i="1"/>
  <c r="E108" i="1"/>
  <c r="Q107" i="1"/>
  <c r="P107" i="1"/>
  <c r="L107" i="1"/>
  <c r="I107" i="1"/>
  <c r="E107" i="1"/>
  <c r="D107" i="1"/>
  <c r="P106" i="1"/>
  <c r="O106" i="1"/>
  <c r="L106" i="1"/>
  <c r="K106" i="1"/>
  <c r="G106" i="1"/>
  <c r="D106" i="1"/>
  <c r="M104" i="1"/>
  <c r="H104" i="1"/>
  <c r="C104" i="1"/>
  <c r="M103" i="1"/>
  <c r="H103" i="1"/>
  <c r="C103" i="1"/>
  <c r="M102" i="1"/>
  <c r="H102" i="1"/>
  <c r="H98" i="1" s="1"/>
  <c r="C102" i="1"/>
  <c r="M101" i="1"/>
  <c r="H101" i="1"/>
  <c r="C101" i="1"/>
  <c r="C98" i="1" s="1"/>
  <c r="M100" i="1"/>
  <c r="H100" i="1"/>
  <c r="C100" i="1"/>
  <c r="M99" i="1"/>
  <c r="H99" i="1"/>
  <c r="C99" i="1"/>
  <c r="Q98" i="1"/>
  <c r="P98" i="1"/>
  <c r="O98" i="1"/>
  <c r="N98" i="1"/>
  <c r="L98" i="1"/>
  <c r="K98" i="1"/>
  <c r="J98" i="1"/>
  <c r="I98" i="1"/>
  <c r="G98" i="1"/>
  <c r="F98" i="1"/>
  <c r="E98" i="1"/>
  <c r="D98" i="1"/>
  <c r="Q97" i="1"/>
  <c r="P97" i="1"/>
  <c r="O97" i="1"/>
  <c r="N97" i="1"/>
  <c r="L97" i="1"/>
  <c r="K97" i="1"/>
  <c r="J97" i="1"/>
  <c r="I97" i="1"/>
  <c r="G97" i="1"/>
  <c r="F97" i="1"/>
  <c r="E97" i="1"/>
  <c r="D97" i="1"/>
  <c r="Q96" i="1"/>
  <c r="P96" i="1"/>
  <c r="O96" i="1"/>
  <c r="N96" i="1"/>
  <c r="L96" i="1"/>
  <c r="K96" i="1"/>
  <c r="J96" i="1"/>
  <c r="I96" i="1"/>
  <c r="G96" i="1"/>
  <c r="F96" i="1"/>
  <c r="E96" i="1"/>
  <c r="D96" i="1"/>
  <c r="Q95" i="1"/>
  <c r="Q91" i="1" s="1"/>
  <c r="P95" i="1"/>
  <c r="O95" i="1"/>
  <c r="N95" i="1"/>
  <c r="M95" i="1"/>
  <c r="L95" i="1"/>
  <c r="K95" i="1"/>
  <c r="J95" i="1"/>
  <c r="I95" i="1"/>
  <c r="I91" i="1" s="1"/>
  <c r="G95" i="1"/>
  <c r="F95" i="1"/>
  <c r="E95" i="1"/>
  <c r="D95" i="1"/>
  <c r="Q94" i="1"/>
  <c r="P94" i="1"/>
  <c r="P91" i="1" s="1"/>
  <c r="O94" i="1"/>
  <c r="N94" i="1"/>
  <c r="L94" i="1"/>
  <c r="L91" i="1" s="1"/>
  <c r="K94" i="1"/>
  <c r="J94" i="1"/>
  <c r="I94" i="1"/>
  <c r="G94" i="1"/>
  <c r="F94" i="1"/>
  <c r="E94" i="1"/>
  <c r="D94" i="1"/>
  <c r="D91" i="1" s="1"/>
  <c r="Q93" i="1"/>
  <c r="P93" i="1"/>
  <c r="O93" i="1"/>
  <c r="N93" i="1"/>
  <c r="L93" i="1"/>
  <c r="K93" i="1"/>
  <c r="J93" i="1"/>
  <c r="I93" i="1"/>
  <c r="G93" i="1"/>
  <c r="G91" i="1" s="1"/>
  <c r="F93" i="1"/>
  <c r="E93" i="1"/>
  <c r="D93" i="1"/>
  <c r="Q92" i="1"/>
  <c r="P92" i="1"/>
  <c r="O92" i="1"/>
  <c r="N92" i="1"/>
  <c r="N91" i="1" s="1"/>
  <c r="L92" i="1"/>
  <c r="K92" i="1"/>
  <c r="J92" i="1"/>
  <c r="I92" i="1"/>
  <c r="G92" i="1"/>
  <c r="F92" i="1"/>
  <c r="F91" i="1" s="1"/>
  <c r="E92" i="1"/>
  <c r="D92" i="1"/>
  <c r="E91" i="1"/>
  <c r="Q90" i="1"/>
  <c r="P90" i="1"/>
  <c r="O90" i="1"/>
  <c r="N90" i="1"/>
  <c r="L90" i="1"/>
  <c r="K90" i="1"/>
  <c r="J90" i="1"/>
  <c r="I90" i="1"/>
  <c r="G90" i="1"/>
  <c r="F90" i="1"/>
  <c r="E90" i="1"/>
  <c r="D90" i="1"/>
  <c r="Q89" i="1"/>
  <c r="P89" i="1"/>
  <c r="O89" i="1"/>
  <c r="N89" i="1"/>
  <c r="L89" i="1"/>
  <c r="K89" i="1"/>
  <c r="J89" i="1"/>
  <c r="I89" i="1"/>
  <c r="G89" i="1"/>
  <c r="F89" i="1"/>
  <c r="E89" i="1"/>
  <c r="D89" i="1"/>
  <c r="C89" i="1"/>
  <c r="Q88" i="1"/>
  <c r="P88" i="1"/>
  <c r="O88" i="1"/>
  <c r="N88" i="1"/>
  <c r="L88" i="1"/>
  <c r="K88" i="1"/>
  <c r="J88" i="1"/>
  <c r="J84" i="1" s="1"/>
  <c r="I88" i="1"/>
  <c r="G88" i="1"/>
  <c r="F88" i="1"/>
  <c r="E88" i="1"/>
  <c r="D88" i="1"/>
  <c r="Q87" i="1"/>
  <c r="Q84" i="1" s="1"/>
  <c r="P87" i="1"/>
  <c r="O87" i="1"/>
  <c r="N87" i="1"/>
  <c r="L87" i="1"/>
  <c r="K87" i="1"/>
  <c r="J87" i="1"/>
  <c r="I87" i="1"/>
  <c r="I84" i="1" s="1"/>
  <c r="G87" i="1"/>
  <c r="F87" i="1"/>
  <c r="E87" i="1"/>
  <c r="E84" i="1" s="1"/>
  <c r="D87" i="1"/>
  <c r="Q86" i="1"/>
  <c r="P86" i="1"/>
  <c r="O86" i="1"/>
  <c r="N86" i="1"/>
  <c r="L86" i="1"/>
  <c r="L84" i="1" s="1"/>
  <c r="K86" i="1"/>
  <c r="J86" i="1"/>
  <c r="I86" i="1"/>
  <c r="G86" i="1"/>
  <c r="F86" i="1"/>
  <c r="E86" i="1"/>
  <c r="D86" i="1"/>
  <c r="D84" i="1" s="1"/>
  <c r="Q85" i="1"/>
  <c r="P85" i="1"/>
  <c r="O85" i="1"/>
  <c r="N85" i="1"/>
  <c r="L85" i="1"/>
  <c r="K85" i="1"/>
  <c r="K84" i="1" s="1"/>
  <c r="J85" i="1"/>
  <c r="I85" i="1"/>
  <c r="G85" i="1"/>
  <c r="F85" i="1"/>
  <c r="E85" i="1"/>
  <c r="D85" i="1"/>
  <c r="N84" i="1"/>
  <c r="F84" i="1"/>
  <c r="Q83" i="1"/>
  <c r="P83" i="1"/>
  <c r="O83" i="1"/>
  <c r="N83" i="1"/>
  <c r="L83" i="1"/>
  <c r="K83" i="1"/>
  <c r="J83" i="1"/>
  <c r="I83" i="1"/>
  <c r="G83" i="1"/>
  <c r="F83" i="1"/>
  <c r="E83" i="1"/>
  <c r="D83" i="1"/>
  <c r="Q82" i="1"/>
  <c r="P82" i="1"/>
  <c r="O82" i="1"/>
  <c r="N82" i="1"/>
  <c r="L82" i="1"/>
  <c r="K82" i="1"/>
  <c r="J82" i="1"/>
  <c r="I82" i="1"/>
  <c r="H82" i="1"/>
  <c r="G82" i="1"/>
  <c r="F82" i="1"/>
  <c r="E82" i="1"/>
  <c r="D82" i="1"/>
  <c r="Q81" i="1"/>
  <c r="P81" i="1"/>
  <c r="O81" i="1"/>
  <c r="N81" i="1"/>
  <c r="L81" i="1"/>
  <c r="K81" i="1"/>
  <c r="J81" i="1"/>
  <c r="I81" i="1"/>
  <c r="G81" i="1"/>
  <c r="F81" i="1"/>
  <c r="E81" i="1"/>
  <c r="D81" i="1"/>
  <c r="Q80" i="1"/>
  <c r="P80" i="1"/>
  <c r="O80" i="1"/>
  <c r="N80" i="1"/>
  <c r="N77" i="1" s="1"/>
  <c r="L80" i="1"/>
  <c r="K80" i="1"/>
  <c r="J80" i="1"/>
  <c r="J77" i="1" s="1"/>
  <c r="I80" i="1"/>
  <c r="G80" i="1"/>
  <c r="F80" i="1"/>
  <c r="F77" i="1" s="1"/>
  <c r="E80" i="1"/>
  <c r="D80" i="1"/>
  <c r="Q79" i="1"/>
  <c r="Q77" i="1" s="1"/>
  <c r="P79" i="1"/>
  <c r="O79" i="1"/>
  <c r="N79" i="1"/>
  <c r="L79" i="1"/>
  <c r="K79" i="1"/>
  <c r="J79" i="1"/>
  <c r="I79" i="1"/>
  <c r="I77" i="1" s="1"/>
  <c r="G79" i="1"/>
  <c r="F79" i="1"/>
  <c r="E79" i="1"/>
  <c r="E77" i="1" s="1"/>
  <c r="D79" i="1"/>
  <c r="Q78" i="1"/>
  <c r="P78" i="1"/>
  <c r="P77" i="1" s="1"/>
  <c r="O78" i="1"/>
  <c r="N78" i="1"/>
  <c r="L78" i="1"/>
  <c r="K78" i="1"/>
  <c r="J78" i="1"/>
  <c r="I78" i="1"/>
  <c r="H78" i="1"/>
  <c r="G78" i="1"/>
  <c r="F78" i="1"/>
  <c r="E78" i="1"/>
  <c r="D78" i="1"/>
  <c r="O77" i="1"/>
  <c r="K77" i="1"/>
  <c r="G77" i="1"/>
  <c r="M76" i="1"/>
  <c r="M55" i="1" s="1"/>
  <c r="H76" i="1"/>
  <c r="C76" i="1"/>
  <c r="M75" i="1"/>
  <c r="H75" i="1"/>
  <c r="H54" i="1" s="1"/>
  <c r="C75" i="1"/>
  <c r="M74" i="1"/>
  <c r="H74" i="1"/>
  <c r="C74" i="1"/>
  <c r="C53" i="1" s="1"/>
  <c r="M73" i="1"/>
  <c r="H73" i="1"/>
  <c r="C73" i="1"/>
  <c r="M72" i="1"/>
  <c r="M51" i="1" s="1"/>
  <c r="H72" i="1"/>
  <c r="C72" i="1"/>
  <c r="M71" i="1"/>
  <c r="H71" i="1"/>
  <c r="H50" i="1" s="1"/>
  <c r="H49" i="1" s="1"/>
  <c r="C71" i="1"/>
  <c r="Q70" i="1"/>
  <c r="P70" i="1"/>
  <c r="O70" i="1"/>
  <c r="N70" i="1"/>
  <c r="L70" i="1"/>
  <c r="K70" i="1"/>
  <c r="J70" i="1"/>
  <c r="I70" i="1"/>
  <c r="G70" i="1"/>
  <c r="F70" i="1"/>
  <c r="E70" i="1"/>
  <c r="D70" i="1"/>
  <c r="M69" i="1"/>
  <c r="H69" i="1"/>
  <c r="C69" i="1"/>
  <c r="M68" i="1"/>
  <c r="M54" i="1" s="1"/>
  <c r="H68" i="1"/>
  <c r="C68" i="1"/>
  <c r="M67" i="1"/>
  <c r="H67" i="1"/>
  <c r="H53" i="1" s="1"/>
  <c r="C67" i="1"/>
  <c r="M66" i="1"/>
  <c r="H66" i="1"/>
  <c r="C66" i="1"/>
  <c r="C52" i="1" s="1"/>
  <c r="M65" i="1"/>
  <c r="H65" i="1"/>
  <c r="C65" i="1"/>
  <c r="M64" i="1"/>
  <c r="M50" i="1" s="1"/>
  <c r="H64" i="1"/>
  <c r="C64" i="1"/>
  <c r="Q63" i="1"/>
  <c r="P63" i="1"/>
  <c r="O63" i="1"/>
  <c r="N63" i="1"/>
  <c r="L63" i="1"/>
  <c r="K63" i="1"/>
  <c r="J63" i="1"/>
  <c r="I63" i="1"/>
  <c r="H63" i="1"/>
  <c r="G63" i="1"/>
  <c r="F63" i="1"/>
  <c r="E63" i="1"/>
  <c r="D63" i="1"/>
  <c r="M62" i="1"/>
  <c r="H62" i="1"/>
  <c r="C62" i="1"/>
  <c r="C55" i="1" s="1"/>
  <c r="M61" i="1"/>
  <c r="H61" i="1"/>
  <c r="C61" i="1"/>
  <c r="M60" i="1"/>
  <c r="M53" i="1" s="1"/>
  <c r="H60" i="1"/>
  <c r="C60" i="1"/>
  <c r="M59" i="1"/>
  <c r="H59" i="1"/>
  <c r="H52" i="1" s="1"/>
  <c r="C59" i="1"/>
  <c r="M58" i="1"/>
  <c r="H58" i="1"/>
  <c r="H56" i="1" s="1"/>
  <c r="C58" i="1"/>
  <c r="C51" i="1" s="1"/>
  <c r="M57" i="1"/>
  <c r="H57" i="1"/>
  <c r="C57" i="1"/>
  <c r="C56" i="1" s="1"/>
  <c r="Q56" i="1"/>
  <c r="P56" i="1"/>
  <c r="O56" i="1"/>
  <c r="N56" i="1"/>
  <c r="M56" i="1"/>
  <c r="L56" i="1"/>
  <c r="K56" i="1"/>
  <c r="J56" i="1"/>
  <c r="I56" i="1"/>
  <c r="G56" i="1"/>
  <c r="F56" i="1"/>
  <c r="E56" i="1"/>
  <c r="D56" i="1"/>
  <c r="Q55" i="1"/>
  <c r="P55" i="1"/>
  <c r="O55" i="1"/>
  <c r="N55" i="1"/>
  <c r="L55" i="1"/>
  <c r="K55" i="1"/>
  <c r="J55" i="1"/>
  <c r="I55" i="1"/>
  <c r="H55" i="1"/>
  <c r="G55" i="1"/>
  <c r="F55" i="1"/>
  <c r="E55" i="1"/>
  <c r="D55" i="1"/>
  <c r="Q54" i="1"/>
  <c r="P54" i="1"/>
  <c r="O54" i="1"/>
  <c r="O49" i="1" s="1"/>
  <c r="N54" i="1"/>
  <c r="L54" i="1"/>
  <c r="K54" i="1"/>
  <c r="J54" i="1"/>
  <c r="I54" i="1"/>
  <c r="G54" i="1"/>
  <c r="F54" i="1"/>
  <c r="E54" i="1"/>
  <c r="D54" i="1"/>
  <c r="C54" i="1"/>
  <c r="Q53" i="1"/>
  <c r="P53" i="1"/>
  <c r="O53" i="1"/>
  <c r="N53" i="1"/>
  <c r="L53" i="1"/>
  <c r="K53" i="1"/>
  <c r="J53" i="1"/>
  <c r="I53" i="1"/>
  <c r="G53" i="1"/>
  <c r="F53" i="1"/>
  <c r="F49" i="1" s="1"/>
  <c r="E53" i="1"/>
  <c r="D53" i="1"/>
  <c r="Q52" i="1"/>
  <c r="P52" i="1"/>
  <c r="O52" i="1"/>
  <c r="N52" i="1"/>
  <c r="N49" i="1" s="1"/>
  <c r="M52" i="1"/>
  <c r="L52" i="1"/>
  <c r="K52" i="1"/>
  <c r="J52" i="1"/>
  <c r="I52" i="1"/>
  <c r="G52" i="1"/>
  <c r="F52" i="1"/>
  <c r="E52" i="1"/>
  <c r="D52" i="1"/>
  <c r="Q51" i="1"/>
  <c r="P51" i="1"/>
  <c r="O51" i="1"/>
  <c r="N51" i="1"/>
  <c r="L51" i="1"/>
  <c r="K51" i="1"/>
  <c r="J51" i="1"/>
  <c r="I51" i="1"/>
  <c r="H51" i="1"/>
  <c r="G51" i="1"/>
  <c r="F51" i="1"/>
  <c r="E51" i="1"/>
  <c r="D51" i="1"/>
  <c r="Q50" i="1"/>
  <c r="P50" i="1"/>
  <c r="P49" i="1" s="1"/>
  <c r="O50" i="1"/>
  <c r="N50" i="1"/>
  <c r="L50" i="1"/>
  <c r="K50" i="1"/>
  <c r="K49" i="1" s="1"/>
  <c r="J50" i="1"/>
  <c r="I50" i="1"/>
  <c r="G50" i="1"/>
  <c r="G49" i="1" s="1"/>
  <c r="F50" i="1"/>
  <c r="E50" i="1"/>
  <c r="D50" i="1"/>
  <c r="C50" i="1"/>
  <c r="C49" i="1" s="1"/>
  <c r="J49" i="1"/>
  <c r="M48" i="1"/>
  <c r="M97" i="1" s="1"/>
  <c r="H48" i="1"/>
  <c r="H97" i="1" s="1"/>
  <c r="C48" i="1"/>
  <c r="C97" i="1" s="1"/>
  <c r="M47" i="1"/>
  <c r="M96" i="1" s="1"/>
  <c r="H47" i="1"/>
  <c r="H96" i="1" s="1"/>
  <c r="C47" i="1"/>
  <c r="C96" i="1" s="1"/>
  <c r="M46" i="1"/>
  <c r="H46" i="1"/>
  <c r="H95" i="1" s="1"/>
  <c r="C46" i="1"/>
  <c r="C95" i="1" s="1"/>
  <c r="M45" i="1"/>
  <c r="M94" i="1" s="1"/>
  <c r="H45" i="1"/>
  <c r="H94" i="1" s="1"/>
  <c r="C45" i="1"/>
  <c r="C94" i="1" s="1"/>
  <c r="M44" i="1"/>
  <c r="M93" i="1" s="1"/>
  <c r="M91" i="1" s="1"/>
  <c r="H44" i="1"/>
  <c r="H93" i="1" s="1"/>
  <c r="C44" i="1"/>
  <c r="C93" i="1" s="1"/>
  <c r="M43" i="1"/>
  <c r="M92" i="1" s="1"/>
  <c r="H43" i="1"/>
  <c r="H92" i="1" s="1"/>
  <c r="C43" i="1"/>
  <c r="C92" i="1" s="1"/>
  <c r="Q42" i="1"/>
  <c r="P42" i="1"/>
  <c r="O42" i="1"/>
  <c r="N42" i="1"/>
  <c r="L42" i="1"/>
  <c r="K42" i="1"/>
  <c r="J42" i="1"/>
  <c r="I42" i="1"/>
  <c r="G42" i="1"/>
  <c r="F42" i="1"/>
  <c r="E42" i="1"/>
  <c r="D42" i="1"/>
  <c r="C42" i="1"/>
  <c r="M41" i="1"/>
  <c r="M90" i="1" s="1"/>
  <c r="H41" i="1"/>
  <c r="H90" i="1" s="1"/>
  <c r="C41" i="1"/>
  <c r="C90" i="1" s="1"/>
  <c r="M40" i="1"/>
  <c r="M89" i="1" s="1"/>
  <c r="H40" i="1"/>
  <c r="H89" i="1" s="1"/>
  <c r="C40" i="1"/>
  <c r="M39" i="1"/>
  <c r="M88" i="1" s="1"/>
  <c r="H39" i="1"/>
  <c r="H88" i="1" s="1"/>
  <c r="C39" i="1"/>
  <c r="C88" i="1" s="1"/>
  <c r="M38" i="1"/>
  <c r="M87" i="1" s="1"/>
  <c r="H38" i="1"/>
  <c r="H87" i="1" s="1"/>
  <c r="C38" i="1"/>
  <c r="C87" i="1" s="1"/>
  <c r="M37" i="1"/>
  <c r="M86" i="1" s="1"/>
  <c r="H37" i="1"/>
  <c r="H86" i="1" s="1"/>
  <c r="C37" i="1"/>
  <c r="C86" i="1" s="1"/>
  <c r="M36" i="1"/>
  <c r="M85" i="1" s="1"/>
  <c r="H36" i="1"/>
  <c r="H85" i="1" s="1"/>
  <c r="C36" i="1"/>
  <c r="C85" i="1" s="1"/>
  <c r="C84" i="1" s="1"/>
  <c r="Q35" i="1"/>
  <c r="P35" i="1"/>
  <c r="O35" i="1"/>
  <c r="N35" i="1"/>
  <c r="L35" i="1"/>
  <c r="K35" i="1"/>
  <c r="J35" i="1"/>
  <c r="I35" i="1"/>
  <c r="H35" i="1"/>
  <c r="G35" i="1"/>
  <c r="F35" i="1"/>
  <c r="E35" i="1"/>
  <c r="D35" i="1"/>
  <c r="M34" i="1"/>
  <c r="M83" i="1" s="1"/>
  <c r="H34" i="1"/>
  <c r="H83" i="1" s="1"/>
  <c r="C34" i="1"/>
  <c r="C83" i="1" s="1"/>
  <c r="M33" i="1"/>
  <c r="M82" i="1" s="1"/>
  <c r="H33" i="1"/>
  <c r="C33" i="1"/>
  <c r="C82" i="1" s="1"/>
  <c r="M32" i="1"/>
  <c r="M81" i="1" s="1"/>
  <c r="H32" i="1"/>
  <c r="H81" i="1" s="1"/>
  <c r="C32" i="1"/>
  <c r="C81" i="1" s="1"/>
  <c r="M31" i="1"/>
  <c r="M80" i="1" s="1"/>
  <c r="H31" i="1"/>
  <c r="H80" i="1" s="1"/>
  <c r="C31" i="1"/>
  <c r="C80" i="1" s="1"/>
  <c r="M30" i="1"/>
  <c r="M79" i="1" s="1"/>
  <c r="H30" i="1"/>
  <c r="H79" i="1" s="1"/>
  <c r="C30" i="1"/>
  <c r="C79" i="1" s="1"/>
  <c r="M29" i="1"/>
  <c r="M78" i="1" s="1"/>
  <c r="H29" i="1"/>
  <c r="C29" i="1"/>
  <c r="C78" i="1" s="1"/>
  <c r="Q28" i="1"/>
  <c r="P28" i="1"/>
  <c r="O28" i="1"/>
  <c r="N28" i="1"/>
  <c r="M28" i="1"/>
  <c r="L28" i="1"/>
  <c r="K28" i="1"/>
  <c r="J28" i="1"/>
  <c r="I28" i="1"/>
  <c r="G28" i="1"/>
  <c r="F28" i="1"/>
  <c r="E28" i="1"/>
  <c r="D28" i="1"/>
  <c r="Q27" i="1"/>
  <c r="Q20" i="1" s="1"/>
  <c r="P27" i="1"/>
  <c r="P20" i="1" s="1"/>
  <c r="O27" i="1"/>
  <c r="O20" i="1" s="1"/>
  <c r="N27" i="1"/>
  <c r="L27" i="1"/>
  <c r="L20" i="1" s="1"/>
  <c r="K27" i="1"/>
  <c r="K20" i="1" s="1"/>
  <c r="J27" i="1"/>
  <c r="J20" i="1" s="1"/>
  <c r="I27" i="1"/>
  <c r="H27" i="1"/>
  <c r="H20" i="1" s="1"/>
  <c r="G27" i="1"/>
  <c r="G20" i="1" s="1"/>
  <c r="F27" i="1"/>
  <c r="F21" i="1" s="1"/>
  <c r="E27" i="1"/>
  <c r="D27" i="1"/>
  <c r="D20" i="1" s="1"/>
  <c r="Q26" i="1"/>
  <c r="P26" i="1"/>
  <c r="O26" i="1"/>
  <c r="O19" i="1" s="1"/>
  <c r="N26" i="1"/>
  <c r="N19" i="1" s="1"/>
  <c r="L26" i="1"/>
  <c r="K26" i="1"/>
  <c r="K19" i="1" s="1"/>
  <c r="J26" i="1"/>
  <c r="J19" i="1" s="1"/>
  <c r="I26" i="1"/>
  <c r="G26" i="1"/>
  <c r="G19" i="1" s="1"/>
  <c r="F26" i="1"/>
  <c r="F19" i="1" s="1"/>
  <c r="E26" i="1"/>
  <c r="D26" i="1"/>
  <c r="C26" i="1"/>
  <c r="C19" i="1" s="1"/>
  <c r="Q25" i="1"/>
  <c r="Q18" i="1" s="1"/>
  <c r="P25" i="1"/>
  <c r="O25" i="1"/>
  <c r="N25" i="1"/>
  <c r="N18" i="1" s="1"/>
  <c r="L25" i="1"/>
  <c r="K25" i="1"/>
  <c r="J25" i="1"/>
  <c r="J18" i="1" s="1"/>
  <c r="I25" i="1"/>
  <c r="I18" i="1" s="1"/>
  <c r="G25" i="1"/>
  <c r="F25" i="1"/>
  <c r="F18" i="1" s="1"/>
  <c r="E25" i="1"/>
  <c r="E18" i="1" s="1"/>
  <c r="D25" i="1"/>
  <c r="Q24" i="1"/>
  <c r="Q17" i="1" s="1"/>
  <c r="P24" i="1"/>
  <c r="P17" i="1" s="1"/>
  <c r="O24" i="1"/>
  <c r="N24" i="1"/>
  <c r="M24" i="1"/>
  <c r="M17" i="1" s="1"/>
  <c r="L24" i="1"/>
  <c r="L17" i="1" s="1"/>
  <c r="K24" i="1"/>
  <c r="J24" i="1"/>
  <c r="I24" i="1"/>
  <c r="I17" i="1" s="1"/>
  <c r="G24" i="1"/>
  <c r="F24" i="1"/>
  <c r="E24" i="1"/>
  <c r="E17" i="1" s="1"/>
  <c r="D24" i="1"/>
  <c r="D17" i="1" s="1"/>
  <c r="Q23" i="1"/>
  <c r="P23" i="1"/>
  <c r="P16" i="1" s="1"/>
  <c r="O23" i="1"/>
  <c r="O16" i="1" s="1"/>
  <c r="O14" i="1" s="1"/>
  <c r="N23" i="1"/>
  <c r="L23" i="1"/>
  <c r="L16" i="1" s="1"/>
  <c r="K23" i="1"/>
  <c r="K16" i="1" s="1"/>
  <c r="K14" i="1" s="1"/>
  <c r="J23" i="1"/>
  <c r="I23" i="1"/>
  <c r="I21" i="1" s="1"/>
  <c r="H23" i="1"/>
  <c r="H16" i="1" s="1"/>
  <c r="G23" i="1"/>
  <c r="G16" i="1" s="1"/>
  <c r="F23" i="1"/>
  <c r="E23" i="1"/>
  <c r="E21" i="1" s="1"/>
  <c r="D23" i="1"/>
  <c r="D16" i="1" s="1"/>
  <c r="Q22" i="1"/>
  <c r="P22" i="1"/>
  <c r="P21" i="1" s="1"/>
  <c r="O22" i="1"/>
  <c r="O15" i="1" s="1"/>
  <c r="N22" i="1"/>
  <c r="N15" i="1" s="1"/>
  <c r="L22" i="1"/>
  <c r="L21" i="1" s="1"/>
  <c r="K22" i="1"/>
  <c r="K15" i="1" s="1"/>
  <c r="J22" i="1"/>
  <c r="J15" i="1" s="1"/>
  <c r="I22" i="1"/>
  <c r="G22" i="1"/>
  <c r="G15" i="1" s="1"/>
  <c r="F22" i="1"/>
  <c r="F15" i="1" s="1"/>
  <c r="E22" i="1"/>
  <c r="D22" i="1"/>
  <c r="D21" i="1" s="1"/>
  <c r="C22" i="1"/>
  <c r="C15" i="1" s="1"/>
  <c r="N21" i="1"/>
  <c r="J21" i="1"/>
  <c r="N20" i="1"/>
  <c r="I20" i="1"/>
  <c r="F20" i="1"/>
  <c r="E20" i="1"/>
  <c r="Q19" i="1"/>
  <c r="P19" i="1"/>
  <c r="L19" i="1"/>
  <c r="I19" i="1"/>
  <c r="E19" i="1"/>
  <c r="D19" i="1"/>
  <c r="P18" i="1"/>
  <c r="O18" i="1"/>
  <c r="L18" i="1"/>
  <c r="K18" i="1"/>
  <c r="G18" i="1"/>
  <c r="D18" i="1"/>
  <c r="O17" i="1"/>
  <c r="N17" i="1"/>
  <c r="K17" i="1"/>
  <c r="J17" i="1"/>
  <c r="G17" i="1"/>
  <c r="F17" i="1"/>
  <c r="Q16" i="1"/>
  <c r="N16" i="1"/>
  <c r="J16" i="1"/>
  <c r="I16" i="1"/>
  <c r="F16" i="1"/>
  <c r="E16" i="1"/>
  <c r="Q15" i="1"/>
  <c r="P15" i="1"/>
  <c r="P14" i="1" s="1"/>
  <c r="L15" i="1"/>
  <c r="I15" i="1"/>
  <c r="E15" i="1"/>
  <c r="D15" i="1"/>
  <c r="G14" i="1"/>
  <c r="M98" i="1" l="1"/>
  <c r="Q21" i="1"/>
  <c r="O91" i="1"/>
  <c r="M125" i="1"/>
  <c r="M111" i="1" s="1"/>
  <c r="M155" i="1"/>
  <c r="H125" i="1"/>
  <c r="H148" i="1"/>
  <c r="H111" i="1"/>
  <c r="C148" i="1"/>
  <c r="C122" i="1"/>
  <c r="C108" i="1" s="1"/>
  <c r="E14" i="1"/>
  <c r="Q14" i="1"/>
  <c r="N14" i="1"/>
  <c r="I14" i="1"/>
  <c r="J14" i="1"/>
  <c r="C77" i="1"/>
  <c r="D14" i="1"/>
  <c r="L14" i="1"/>
  <c r="F14" i="1"/>
  <c r="G84" i="1"/>
  <c r="P84" i="1"/>
  <c r="K91" i="1"/>
  <c r="C111" i="1"/>
  <c r="F106" i="1"/>
  <c r="L119" i="1"/>
  <c r="L108" i="1"/>
  <c r="L105" i="1" s="1"/>
  <c r="J121" i="1"/>
  <c r="J107" i="1" s="1"/>
  <c r="J126" i="1"/>
  <c r="C141" i="1"/>
  <c r="C127" i="1"/>
  <c r="H141" i="1"/>
  <c r="H128" i="1"/>
  <c r="H121" i="1" s="1"/>
  <c r="M84" i="1"/>
  <c r="O119" i="1"/>
  <c r="O107" i="1"/>
  <c r="G126" i="1"/>
  <c r="G122" i="1"/>
  <c r="G108" i="1" s="1"/>
  <c r="K126" i="1"/>
  <c r="K122" i="1"/>
  <c r="K108" i="1" s="1"/>
  <c r="H134" i="1"/>
  <c r="H127" i="1"/>
  <c r="M128" i="1"/>
  <c r="M121" i="1" s="1"/>
  <c r="M107" i="1" s="1"/>
  <c r="M134" i="1"/>
  <c r="H22" i="1"/>
  <c r="C25" i="1"/>
  <c r="C18" i="1" s="1"/>
  <c r="M27" i="1"/>
  <c r="M20" i="1" s="1"/>
  <c r="H42" i="1"/>
  <c r="L49" i="1"/>
  <c r="M49" i="1"/>
  <c r="C70" i="1"/>
  <c r="M70" i="1"/>
  <c r="D77" i="1"/>
  <c r="H77" i="1"/>
  <c r="L77" i="1"/>
  <c r="M22" i="1"/>
  <c r="C24" i="1"/>
  <c r="C17" i="1" s="1"/>
  <c r="H25" i="1"/>
  <c r="H18" i="1" s="1"/>
  <c r="M26" i="1"/>
  <c r="M19" i="1" s="1"/>
  <c r="C28" i="1"/>
  <c r="M42" i="1"/>
  <c r="M63" i="1"/>
  <c r="C63" i="1"/>
  <c r="H70" i="1"/>
  <c r="C112" i="1"/>
  <c r="H107" i="1"/>
  <c r="H112" i="1"/>
  <c r="M112" i="1"/>
  <c r="M108" i="1"/>
  <c r="N106" i="1"/>
  <c r="K107" i="1"/>
  <c r="K105" i="1" s="1"/>
  <c r="K163" i="1" s="1"/>
  <c r="I126" i="1"/>
  <c r="I120" i="1"/>
  <c r="M120" i="1"/>
  <c r="Q126" i="1"/>
  <c r="Q120" i="1"/>
  <c r="F121" i="1"/>
  <c r="F107" i="1" s="1"/>
  <c r="F126" i="1"/>
  <c r="C134" i="1"/>
  <c r="H91" i="1"/>
  <c r="G119" i="1"/>
  <c r="G107" i="1"/>
  <c r="G105" i="1" s="1"/>
  <c r="G163" i="1" s="1"/>
  <c r="N121" i="1"/>
  <c r="N107" i="1" s="1"/>
  <c r="N126" i="1"/>
  <c r="G21" i="1"/>
  <c r="K21" i="1"/>
  <c r="O21" i="1"/>
  <c r="M23" i="1"/>
  <c r="M16" i="1" s="1"/>
  <c r="H26" i="1"/>
  <c r="H19" i="1" s="1"/>
  <c r="M35" i="1"/>
  <c r="D49" i="1"/>
  <c r="C23" i="1"/>
  <c r="C16" i="1" s="1"/>
  <c r="C14" i="1" s="1"/>
  <c r="H24" i="1"/>
  <c r="H17" i="1" s="1"/>
  <c r="M25" i="1"/>
  <c r="M18" i="1" s="1"/>
  <c r="C27" i="1"/>
  <c r="C20" i="1" s="1"/>
  <c r="H28" i="1"/>
  <c r="M77" i="1"/>
  <c r="C35" i="1"/>
  <c r="H84" i="1"/>
  <c r="C91" i="1"/>
  <c r="E49" i="1"/>
  <c r="I49" i="1"/>
  <c r="Q49" i="1"/>
  <c r="O84" i="1"/>
  <c r="J91" i="1"/>
  <c r="P105" i="1"/>
  <c r="P163" i="1" s="1"/>
  <c r="J119" i="1"/>
  <c r="J106" i="1"/>
  <c r="J105" i="1" s="1"/>
  <c r="D119" i="1"/>
  <c r="D108" i="1"/>
  <c r="D105" i="1" s="1"/>
  <c r="P119" i="1"/>
  <c r="P108" i="1"/>
  <c r="E126" i="1"/>
  <c r="E120" i="1"/>
  <c r="O126" i="1"/>
  <c r="O122" i="1"/>
  <c r="O108" i="1" s="1"/>
  <c r="M141" i="1"/>
  <c r="C155" i="1"/>
  <c r="K119" i="1" l="1"/>
  <c r="E106" i="1"/>
  <c r="E105" i="1" s="1"/>
  <c r="E163" i="1" s="1"/>
  <c r="E119" i="1"/>
  <c r="C120" i="1"/>
  <c r="C126" i="1"/>
  <c r="H21" i="1"/>
  <c r="H15" i="1"/>
  <c r="H14" i="1" s="1"/>
  <c r="Q106" i="1"/>
  <c r="Q105" i="1" s="1"/>
  <c r="Q163" i="1" s="1"/>
  <c r="Q119" i="1"/>
  <c r="I106" i="1"/>
  <c r="I105" i="1" s="1"/>
  <c r="I163" i="1" s="1"/>
  <c r="I119" i="1"/>
  <c r="N105" i="1"/>
  <c r="N163" i="1" s="1"/>
  <c r="M21" i="1"/>
  <c r="M15" i="1"/>
  <c r="M14" i="1" s="1"/>
  <c r="C21" i="1"/>
  <c r="F105" i="1"/>
  <c r="F163" i="1" s="1"/>
  <c r="M106" i="1"/>
  <c r="M105" i="1" s="1"/>
  <c r="M119" i="1"/>
  <c r="D163" i="1"/>
  <c r="M126" i="1"/>
  <c r="H120" i="1"/>
  <c r="H126" i="1"/>
  <c r="N119" i="1"/>
  <c r="O105" i="1"/>
  <c r="O163" i="1" s="1"/>
  <c r="F119" i="1"/>
  <c r="L163" i="1"/>
  <c r="J163" i="1"/>
  <c r="M163" i="1" l="1"/>
  <c r="C119" i="1"/>
  <c r="C106" i="1"/>
  <c r="C105" i="1" s="1"/>
  <c r="C163" i="1" s="1"/>
  <c r="H119" i="1"/>
  <c r="H106" i="1"/>
  <c r="H105" i="1" s="1"/>
  <c r="H163" i="1" s="1"/>
</calcChain>
</file>

<file path=xl/sharedStrings.xml><?xml version="1.0" encoding="utf-8"?>
<sst xmlns="http://schemas.openxmlformats.org/spreadsheetml/2006/main" count="193" uniqueCount="98">
  <si>
    <t>Cuadro 4. RESUMEN DE LA BALANZA DE PAGOS DE PANAMÁ, SEGÚN PARTIDA</t>
  </si>
  <si>
    <t>Resumen de la Balanza de Pagos</t>
  </si>
  <si>
    <t>Resumen de Balanza de Pagos</t>
  </si>
  <si>
    <t>(en millones de balboas)</t>
  </si>
  <si>
    <t>Línea</t>
  </si>
  <si>
    <t>Partida y sector</t>
  </si>
  <si>
    <t>2016 (P)</t>
  </si>
  <si>
    <t>2017 (P)</t>
  </si>
  <si>
    <t>2018 (E)</t>
  </si>
  <si>
    <t>núm.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</si>
  <si>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</si>
  <si>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</si>
  <si>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</si>
  <si>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</si>
  <si>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</si>
  <si>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</si>
  <si>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</si>
  <si>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</si>
  <si>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 xml:space="preserve"> I.  Cuenta corriente……………………………………………………………………………………………………………………………………….</t>
  </si>
  <si>
    <t>1.  Zona Libre de Colón…………………………………………………………………………………………………………………………………</t>
  </si>
  <si>
    <t>2.  Bancos de licencia general………………………………………………………………………………………………………………………..</t>
  </si>
  <si>
    <t>3.  Bancos de licencia internacional………………………………………………………………………………………………………………….</t>
  </si>
  <si>
    <t>4.  Autoridad del Canal de Panamá………………………………………………………………………………………………………………….</t>
  </si>
  <si>
    <t>5.  Deuda externa……………………………………………………………………………………………………………………………………….</t>
  </si>
  <si>
    <t>6.  Otros sectores……………………………………………………………………………………………………………………………………….</t>
  </si>
  <si>
    <t>Exportaciones de bienes, servicios y renta……………………………………………………………………………………………………</t>
  </si>
  <si>
    <t>2.  Bancos de licencia general…………………………………………………………………………………………………………………………</t>
  </si>
  <si>
    <t>3.  Bancos de licencia internacional…………………………………………………………………………………………………………………</t>
  </si>
  <si>
    <t>4.  Autoridad del Canal de Panamá……………………………………………………………………………………………………………………</t>
  </si>
  <si>
    <t>A.  Bienes…………………………………………………………………………………………………………………………………………………</t>
  </si>
  <si>
    <t>1.  Zona Libre de Colón…………………………………………………………………………………………………………………………..</t>
  </si>
  <si>
    <t>2.  Bancos de licencia general……………………………………………………………………………………………………………………</t>
  </si>
  <si>
    <t>3.  Bancos de licencia internacional……………………………………………………………………………………………………………..</t>
  </si>
  <si>
    <t>4.  Autoridad del Canal de Panamá……………………………………………………………………………………………………………….</t>
  </si>
  <si>
    <t>5.  Deuda externa……………………………………………………………………………………………………………………………………</t>
  </si>
  <si>
    <t>6.  Otros sectores……………………………………………………………………………………………………………………………………</t>
  </si>
  <si>
    <t>B.  Servicios……………………………………………………………………………………………………………………………………………</t>
  </si>
  <si>
    <t>1.  Zona Libre de Colón…………………………………………………………………………………………………………………………….</t>
  </si>
  <si>
    <t>4.  Autoridad del Canal de Panamá……………………………………………………………………………………………………………..</t>
  </si>
  <si>
    <t>C.  Renta……………………………………………………………………………………………………………………………………………….</t>
  </si>
  <si>
    <t>1.  Zona Libre de Colón………………………………………………………………………………………………………………………………</t>
  </si>
  <si>
    <t>3.  Bancos de licencia internacional………………………………………………………………………………………………………………</t>
  </si>
  <si>
    <t>4.  Autoridad del Canal de Panamá………………………………………………………………………………………………………………</t>
  </si>
  <si>
    <t>Importaciones de bienes, servicios y renta…………………………………………………………………………………………………….</t>
  </si>
  <si>
    <t>4.  Autoridad del Canal de Panamá…………………………………………………………………………………………………………………..</t>
  </si>
  <si>
    <t>A.  Bienes………………………………………………………………………………………………………………………………………………</t>
  </si>
  <si>
    <t>2.  Bancos de licencia general…………………………………………………………………………………………………………………..</t>
  </si>
  <si>
    <t>1.  Zona Libre de Colón……………………………………………………………………………………………………………………………</t>
  </si>
  <si>
    <t>C.  Renta…………………………………………………………………………………………………………………………………………………</t>
  </si>
  <si>
    <t>2.  Bancos de licencia general…………………………………………………………………………………………………………………….</t>
  </si>
  <si>
    <t>Balanza de bienes…………………………………………………………………………………………………………………………………</t>
  </si>
  <si>
    <t>1.  Zona Libre de Colón……………………………………………………………………………………………………………………………..</t>
  </si>
  <si>
    <t>Balanza de servicios………………………………………………………………………………………………………………………………</t>
  </si>
  <si>
    <t>Balanza de renta……………………………………………………………………………………………………………………………………</t>
  </si>
  <si>
    <t>5.  Deuda externa…………………………………………………………………………………………………………………………………….</t>
  </si>
  <si>
    <t>D.  Transferencias corrientes……………………………………………………………………………………………………………………….</t>
  </si>
  <si>
    <t xml:space="preserve"> II.  Cuenta de capital y financiera…………………………………………………………………………………………………………………..</t>
  </si>
  <si>
    <t>1.  Zona Libre de Colón………………………………………………………………………………………………………………………………..</t>
  </si>
  <si>
    <t>5.  Deuda externa………………………………………………………………………………………………………………………………………</t>
  </si>
  <si>
    <t>A.  Cuenta de capital…………………………………………………………………………………………………………………………………</t>
  </si>
  <si>
    <t>B.  Cuenta financiera………………………………………………………………………………………………………………………………..</t>
  </si>
  <si>
    <t>3.  Bancos de licencia internacional……………………………………………………………………………………………………………….</t>
  </si>
  <si>
    <t>1.  Inversión directa……………………………………………………………………………………………………………………………</t>
  </si>
  <si>
    <t>1.  Zona Libre de Colón………………………………………………………………………………………………………………………</t>
  </si>
  <si>
    <t>2.  Bancos de licencia general………………………………………………………………………………………………………………</t>
  </si>
  <si>
    <t>3.  Bancos de licencia internacional……………………………………………………………………………………………………….</t>
  </si>
  <si>
    <t>4.  Autoridad del Canal de Panamá…………………………………………………………………………………………………………</t>
  </si>
  <si>
    <t>5.  Deuda externa…………………………………………………………………………………………………………………………….</t>
  </si>
  <si>
    <t>6.  Otros sectores…………………………………………………………………………………………………………………………….</t>
  </si>
  <si>
    <t>1.1  En el extranjero……………………………………………………………………………………………………………………</t>
  </si>
  <si>
    <t>1.  Zona Libre de Colón………………………………………………………………………………………………………………</t>
  </si>
  <si>
    <t>2.  Bancos de licencia general…………………………………………………………………………………………………….</t>
  </si>
  <si>
    <t>3.  Bancos de licencia internacional………………………………………………………………………………………………</t>
  </si>
  <si>
    <t>4.  Autoridad del Canal de Panamá………………………………………………………………………………………………</t>
  </si>
  <si>
    <t>5.  Deuda externa…………………………………………………………………………………………………………………..</t>
  </si>
  <si>
    <t>6.  Otros sectores……………………………………………………………………………………………………………………</t>
  </si>
  <si>
    <t>1.2  En la economía declarante……………………………………………………………………………………………………</t>
  </si>
  <si>
    <t>1.  Zona Libre de Colón…………………………………………………………………………………………………………….</t>
  </si>
  <si>
    <t>6.  Otros sectores…………………………………………………………………………………………………………………..</t>
  </si>
  <si>
    <t>2.  Inversión de cartera……………………………………………………………………………………………………………………….</t>
  </si>
  <si>
    <t>1.  Zona Libre de Colón…………………………………………………………………………………………………………………….</t>
  </si>
  <si>
    <t>2.  Bancos de licencia general……………………………………………………………………………………………………………</t>
  </si>
  <si>
    <t>3.  Bancos de licencia internacional………………………………………………………………………………………………………</t>
  </si>
  <si>
    <t>4.  Autoridad del Canal de Panamá……………………………………………………………………………………………………….</t>
  </si>
  <si>
    <t>5.  Deuda externa……………………………………………………………………………………………………………………………</t>
  </si>
  <si>
    <t>6.  Otros sectores…………………………………………………………………………………………………………………………..</t>
  </si>
  <si>
    <t>3.  Otra inversión……………………………………………………………………………………………………………………………..</t>
  </si>
  <si>
    <t>2.  Bancos de licencia general…………………………………………………………………………………………………………….</t>
  </si>
  <si>
    <t>3.  Bancos de licencia internacional………………………………………………………………………………………………………..</t>
  </si>
  <si>
    <t>5.  Deuda externa…………………………………………………………………………………………………………………………..</t>
  </si>
  <si>
    <t>4.  Activos de reserva……………………………………………………………………………………………………………………….</t>
  </si>
  <si>
    <t>III.  Errores y omisiones netos………………………………………………………………………………………………………………………..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</si>
  <si>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</si>
  <si>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</si>
  <si>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</si>
  <si>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</si>
  <si>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Y SECTOR: AÑOS 2016-18, POR TRIMESTRE</t>
  </si>
  <si>
    <r>
      <t>B.  Cuenta financiera:</t>
    </r>
    <r>
      <rPr>
        <sz val="10"/>
        <rFont val="Arial"/>
        <family val="2"/>
      </rPr>
      <t xml:space="preserve"> (Continuación)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</si>
</sst>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164" fontId="2" fillId="0" borderId="0" xfId="0" applyNumberFormat="1" applyFont="1" applyFill="1"/>
    <xf numFmtId="164" fontId="1" fillId="2" borderId="0" xfId="0" applyNumberFormat="1" applyFont="1" applyFill="1" applyBorder="1" applyAlignment="1" applyProtection="1">
      <alignment horizontal="right" vertical="center"/>
    </xf>
    <xf numFmtId="164" fontId="1" fillId="0" borderId="0" xfId="0" applyNumberFormat="1" applyFont="1" applyFill="1"/>
    <xf numFmtId="164" fontId="1" fillId="2" borderId="0" xfId="0" applyNumberFormat="1" applyFont="1" applyFill="1" applyBorder="1" applyAlignment="1" applyProtection="1">
      <alignment horizontal="right" vertical="center" wrapText="1"/>
    </xf>
    <xf numFmtId="0" fontId="1" fillId="3" borderId="1" xfId="0" applyNumberFormat="1" applyFont="1" applyFill="1" applyBorder="1" applyAlignment="1">
      <alignment vertical="center" wrapText="1"/>
    </xf>
    <xf numFmtId="0" fontId="1" fillId="3" borderId="1" xfId="0" applyNumberFormat="1" applyFont="1" applyFill="1" applyBorder="1" applyAlignment="1">
      <alignment vertical="center"/>
    </xf>
    <xf numFmtId="0" fontId="1" fillId="3" borderId="3" xfId="0" applyNumberFormat="1" applyFont="1" applyFill="1" applyBorder="1" applyAlignment="1">
      <alignment vertical="center" wrapText="1"/>
    </xf>
    <xf numFmtId="0" fontId="2" fillId="2" borderId="0" xfId="0" applyFont="1" applyFill="1"/>
    <xf numFmtId="0" fontId="1" fillId="3" borderId="5" xfId="0" applyNumberFormat="1" applyFont="1" applyFill="1" applyBorder="1" applyAlignment="1">
      <alignment vertical="center" wrapText="1"/>
    </xf>
    <xf numFmtId="0" fontId="1" fillId="3" borderId="5" xfId="0" applyNumberFormat="1" applyFont="1" applyFill="1" applyBorder="1" applyAlignment="1">
      <alignment vertical="center"/>
    </xf>
    <xf numFmtId="0" fontId="1" fillId="3" borderId="10" xfId="0" applyNumberFormat="1" applyFont="1" applyFill="1" applyBorder="1" applyAlignment="1">
      <alignment vertical="center" wrapText="1"/>
    </xf>
    <xf numFmtId="0" fontId="1" fillId="3" borderId="5" xfId="0" applyNumberFormat="1" applyFont="1" applyFill="1" applyBorder="1" applyAlignment="1">
      <alignment horizontal="center" vertical="center" wrapText="1"/>
    </xf>
    <xf numFmtId="0" fontId="1" fillId="3" borderId="11" xfId="0" applyNumberFormat="1" applyFont="1" applyFill="1" applyBorder="1" applyAlignment="1">
      <alignment horizontal="center" vertical="center"/>
    </xf>
    <xf numFmtId="0" fontId="1" fillId="3" borderId="10" xfId="0" applyNumberFormat="1" applyFont="1" applyFill="1" applyBorder="1" applyAlignment="1">
      <alignment horizontal="center" vertical="center" wrapText="1"/>
    </xf>
    <xf numFmtId="0" fontId="1" fillId="3" borderId="9" xfId="0" applyNumberFormat="1" applyFont="1" applyFill="1" applyBorder="1" applyAlignment="1">
      <alignment vertical="center" wrapText="1"/>
    </xf>
    <xf numFmtId="0" fontId="1" fillId="3" borderId="15" xfId="0" applyNumberFormat="1" applyFont="1" applyFill="1" applyBorder="1" applyAlignment="1" applyProtection="1">
      <alignment horizontal="center" vertical="center"/>
    </xf>
    <xf numFmtId="0" fontId="1" fillId="3" borderId="7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164" fontId="2" fillId="2" borderId="2" xfId="0" applyNumberFormat="1" applyFont="1" applyFill="1" applyBorder="1"/>
    <xf numFmtId="164" fontId="2" fillId="2" borderId="3" xfId="0" applyNumberFormat="1" applyFont="1" applyFill="1" applyBorder="1"/>
    <xf numFmtId="0" fontId="2" fillId="2" borderId="3" xfId="0" applyNumberFormat="1" applyFont="1" applyFill="1" applyBorder="1"/>
    <xf numFmtId="0" fontId="2" fillId="2" borderId="5" xfId="0" applyNumberFormat="1" applyFont="1" applyFill="1" applyBorder="1"/>
    <xf numFmtId="0" fontId="2" fillId="2" borderId="10" xfId="0" applyNumberFormat="1" applyFont="1" applyFill="1" applyBorder="1"/>
    <xf numFmtId="164" fontId="2" fillId="2" borderId="11" xfId="0" applyNumberFormat="1" applyFont="1" applyFill="1" applyBorder="1" applyAlignment="1" applyProtection="1">
      <alignment horizontal="right"/>
    </xf>
    <xf numFmtId="164" fontId="2" fillId="2" borderId="11" xfId="0" applyNumberFormat="1" applyFont="1" applyFill="1" applyBorder="1"/>
    <xf numFmtId="164" fontId="3" fillId="2" borderId="11" xfId="0" applyNumberFormat="1" applyFont="1" applyFill="1" applyBorder="1" applyAlignment="1" applyProtection="1">
      <alignment horizontal="right"/>
    </xf>
    <xf numFmtId="164" fontId="3" fillId="2" borderId="11" xfId="0" applyNumberFormat="1" applyFont="1" applyFill="1" applyBorder="1"/>
    <xf numFmtId="0" fontId="2" fillId="2" borderId="9" xfId="0" applyNumberFormat="1" applyFont="1" applyFill="1" applyBorder="1"/>
    <xf numFmtId="164" fontId="2" fillId="2" borderId="6" xfId="0" applyNumberFormat="1" applyFont="1" applyFill="1" applyBorder="1" applyAlignment="1" applyProtection="1">
      <alignment horizontal="right"/>
    </xf>
    <xf numFmtId="164" fontId="2" fillId="2" borderId="6" xfId="0" applyNumberFormat="1" applyFont="1" applyFill="1" applyBorder="1"/>
    <xf numFmtId="164" fontId="2" fillId="2" borderId="7" xfId="0" applyNumberFormat="1" applyFont="1" applyFill="1" applyBorder="1"/>
    <xf numFmtId="0" fontId="2" fillId="2" borderId="7" xfId="0" applyNumberFormat="1" applyFont="1" applyFill="1" applyBorder="1"/>
    <xf numFmtId="164" fontId="2" fillId="0" borderId="0" xfId="0" applyNumberFormat="1" applyFont="1" applyFill="1" applyBorder="1" applyAlignment="1" applyProtection="1">
      <alignment horizontal="left"/>
    </xf>
    <xf numFmtId="164" fontId="2" fillId="2" borderId="0" xfId="0" applyNumberFormat="1" applyFont="1" applyFill="1" applyBorder="1" applyAlignment="1" applyProtection="1">
      <alignment horizontal="right"/>
    </xf>
    <xf numFmtId="0" fontId="2" fillId="2" borderId="0" xfId="0" applyFont="1" applyFill="1" applyBorder="1"/>
    <xf numFmtId="164" fontId="2" fillId="0" borderId="0" xfId="0" applyNumberFormat="1" applyFont="1" applyFill="1" applyBorder="1"/>
    <xf numFmtId="0" fontId="2" fillId="0" borderId="0" xfId="0" applyFont="1" applyFill="1" applyBorder="1"/>
    <xf numFmtId="0" fontId="2" fillId="0" borderId="0" xfId="0" applyFont="1" applyFill="1" applyAlignment="1"/>
    <xf numFmtId="0" fontId="1" fillId="2" borderId="5" xfId="0" applyNumberFormat="1" applyFont="1" applyFill="1" applyBorder="1" applyAlignment="1">
      <alignment horizontal="left" indent="2"/>
    </xf>
    <xf numFmtId="164" fontId="1" fillId="2" borderId="11" xfId="0" applyNumberFormat="1" applyFont="1" applyFill="1" applyBorder="1" applyAlignment="1" applyProtection="1">
      <alignment horizontal="right"/>
    </xf>
    <xf numFmtId="0" fontId="1" fillId="3" borderId="2" xfId="0" applyNumberFormat="1" applyFont="1" applyFill="1" applyBorder="1" applyAlignment="1" applyProtection="1">
      <alignment horizontal="center" vertical="center"/>
    </xf>
    <xf numFmtId="0" fontId="1" fillId="3" borderId="6" xfId="0" applyNumberFormat="1" applyFont="1" applyFill="1" applyBorder="1" applyAlignment="1" applyProtection="1">
      <alignment horizontal="center" vertical="center"/>
    </xf>
    <xf numFmtId="165" fontId="1" fillId="3" borderId="12" xfId="0" applyNumberFormat="1" applyFont="1" applyFill="1" applyBorder="1" applyAlignment="1" applyProtection="1">
      <alignment horizontal="center" vertical="center"/>
    </xf>
    <xf numFmtId="165" fontId="1" fillId="3" borderId="13" xfId="0" applyNumberFormat="1" applyFont="1" applyFill="1" applyBorder="1" applyAlignment="1" applyProtection="1">
      <alignment horizontal="center" vertical="center"/>
    </xf>
    <xf numFmtId="165" fontId="1" fillId="3" borderId="14" xfId="0" applyNumberFormat="1" applyFont="1" applyFill="1" applyBorder="1" applyAlignment="1" applyProtection="1">
      <alignment horizontal="center" vertical="center"/>
    </xf>
    <xf numFmtId="0" fontId="1" fillId="3" borderId="3" xfId="0" applyNumberFormat="1" applyFont="1" applyFill="1" applyBorder="1" applyAlignment="1" applyProtection="1">
      <alignment horizontal="center" vertical="center"/>
    </xf>
    <xf numFmtId="0" fontId="1" fillId="3" borderId="4" xfId="0" applyNumberFormat="1" applyFont="1" applyFill="1" applyBorder="1" applyAlignment="1" applyProtection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/>
    </xf>
    <xf numFmtId="0" fontId="1" fillId="3" borderId="7" xfId="0" applyNumberFormat="1" applyFont="1" applyFill="1" applyBorder="1" applyAlignment="1" applyProtection="1">
      <alignment horizontal="center" vertical="center"/>
    </xf>
    <xf numFmtId="0" fontId="1" fillId="3" borderId="8" xfId="0" applyNumberFormat="1" applyFont="1" applyFill="1" applyBorder="1" applyAlignment="1" applyProtection="1">
      <alignment horizontal="center" vertical="center"/>
    </xf>
    <xf numFmtId="0" fontId="1" fillId="3" borderId="9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/>
    <xf numFmtId="0" fontId="2" fillId="0" borderId="0" xfId="0" applyNumberFormat="1" applyFont="1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right"/>
    </xf>
    <xf numFmtId="0" fontId="1" fillId="3" borderId="12" xfId="0" applyNumberFormat="1" applyFont="1" applyFill="1" applyBorder="1" applyAlignment="1" applyProtection="1">
      <alignment horizontal="center" vertical="center"/>
    </xf>
    <xf numFmtId="0" fontId="1" fillId="3" borderId="13" xfId="0" applyNumberFormat="1" applyFont="1" applyFill="1" applyBorder="1" applyAlignment="1" applyProtection="1">
      <alignment horizontal="center" vertical="center"/>
    </xf>
    <xf numFmtId="0" fontId="1" fillId="3" borderId="14" xfId="0" applyNumberFormat="1" applyFont="1" applyFill="1" applyBorder="1" applyAlignment="1" applyProtection="1">
      <alignment horizontal="center" vertical="center"/>
    </xf>
    <xf numFmtId="0" fontId="1" fillId="3" borderId="2" xfId="0" applyNumberFormat="1" applyFont="1" applyFill="1" applyBorder="1" applyAlignment="1">
      <alignment horizontal="center" vertical="center"/>
    </xf>
    <xf numFmtId="0" fontId="1" fillId="3" borderId="10" xfId="0" applyNumberFormat="1" applyFont="1" applyFill="1" applyBorder="1" applyAlignment="1" applyProtection="1">
      <alignment horizontal="center" vertical="center"/>
    </xf>
    <xf numFmtId="0" fontId="1" fillId="3" borderId="0" xfId="0" applyNumberFormat="1" applyFont="1" applyFill="1" applyBorder="1" applyAlignment="1" applyProtection="1">
      <alignment horizontal="center" vertical="center"/>
    </xf>
    <xf numFmtId="0" fontId="1" fillId="3" borderId="5" xfId="0" applyNumberFormat="1" applyFont="1" applyFill="1" applyBorder="1" applyAlignment="1" applyProtection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/>
    <xf numFmtId="0" fontId="2" fillId="2" borderId="5" xfId="0" applyNumberFormat="1" applyFont="1" applyFill="1" applyBorder="1" applyAlignment="1">
      <alignment horizontal="left" indent="2"/>
    </xf>
    <xf numFmtId="0" fontId="2" fillId="2" borderId="5" xfId="0" applyNumberFormat="1" applyFont="1" applyFill="1" applyBorder="1" applyAlignment="1">
      <alignment horizontal="left" indent="4"/>
    </xf>
    <xf numFmtId="0" fontId="1" fillId="2" borderId="5" xfId="0" applyNumberFormat="1" applyFont="1" applyFill="1" applyBorder="1" applyAlignment="1">
      <alignment horizontal="left" indent="4"/>
    </xf>
    <xf numFmtId="0" fontId="1" fillId="2" borderId="5" xfId="0" applyNumberFormat="1" applyFont="1" applyFill="1" applyBorder="1" applyAlignment="1">
      <alignment horizontal="left" indent="6"/>
    </xf>
    <xf numFmtId="0" fontId="2" fillId="2" borderId="5" xfId="0" applyNumberFormat="1" applyFont="1" applyFill="1" applyBorder="1" applyAlignment="1">
      <alignment horizontal="left" indent="8"/>
    </xf>
    <xf numFmtId="0" fontId="1" fillId="2" borderId="5" xfId="0" applyNumberFormat="1" applyFont="1" applyFill="1" applyBorder="1" applyAlignment="1">
      <alignment horizontal="left" indent="10"/>
    </xf>
    <xf numFmtId="0" fontId="2" fillId="2" borderId="5" xfId="0" applyNumberFormat="1" applyFont="1" applyFill="1" applyBorder="1" applyAlignment="1">
      <alignment horizontal="left" indent="13"/>
    </xf>
    <xf numFmtId="164" fontId="2" fillId="2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3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C13" sqref="C13"/>
    </sheetView>
  </sheetViews>
  <sheetFormatPr baseColWidth="10" defaultColWidth="9.140625" defaultRowHeight="12.75" customHeight="1" x14ac:dyDescent="0.2"/>
  <cols>
    <col min="1" max="1" width="6.7109375" style="1" customWidth="1"/>
    <col min="2" max="2" width="49" style="37" customWidth="1"/>
    <col min="3" max="7" width="11.7109375" style="1" customWidth="1"/>
    <col min="8" max="8" width="11.140625" style="1" customWidth="1"/>
    <col min="9" max="12" width="10.7109375" style="1" customWidth="1"/>
    <col min="13" max="13" width="11.140625" style="1" customWidth="1"/>
    <col min="14" max="17" width="10.7109375" style="1" customWidth="1"/>
    <col min="18" max="18" width="6.7109375" style="1" customWidth="1"/>
    <col min="19" max="16384" width="9.140625" style="1"/>
  </cols>
  <sheetData>
    <row r="1" spans="1:21" ht="12.75" customHeight="1" x14ac:dyDescent="0.2">
      <c r="A1" s="53" t="s">
        <v>92</v>
      </c>
      <c r="B1" s="53"/>
      <c r="C1" s="53"/>
      <c r="D1" s="53"/>
      <c r="E1" s="53"/>
      <c r="F1" s="53"/>
      <c r="G1" s="53"/>
      <c r="H1" s="53" t="s">
        <v>92</v>
      </c>
      <c r="I1" s="53"/>
      <c r="J1" s="53"/>
      <c r="K1" s="53"/>
      <c r="L1" s="53"/>
      <c r="M1" s="53"/>
      <c r="N1" s="53"/>
      <c r="O1" s="53"/>
      <c r="P1" s="53"/>
      <c r="Q1" s="53"/>
      <c r="R1" s="53"/>
    </row>
    <row r="2" spans="1:21" ht="12.75" customHeight="1" x14ac:dyDescent="0.2">
      <c r="A2" s="54" t="s">
        <v>93</v>
      </c>
      <c r="B2" s="54"/>
      <c r="C2" s="54"/>
      <c r="D2" s="54"/>
      <c r="E2" s="54"/>
      <c r="F2" s="54"/>
      <c r="G2" s="54"/>
      <c r="H2" s="54" t="s">
        <v>93</v>
      </c>
      <c r="I2" s="54"/>
      <c r="J2" s="54"/>
      <c r="K2" s="54"/>
      <c r="L2" s="54"/>
      <c r="M2" s="54"/>
      <c r="N2" s="54"/>
      <c r="O2" s="54"/>
      <c r="P2" s="54"/>
      <c r="Q2" s="54"/>
      <c r="R2" s="54"/>
    </row>
    <row r="3" spans="1:21" ht="12.75" customHeight="1" x14ac:dyDescent="0.2">
      <c r="A3" s="53" t="s">
        <v>94</v>
      </c>
      <c r="B3" s="53"/>
      <c r="C3" s="53"/>
      <c r="D3" s="53"/>
      <c r="E3" s="53"/>
      <c r="F3" s="53"/>
      <c r="G3" s="53"/>
      <c r="H3" s="53" t="s">
        <v>94</v>
      </c>
      <c r="I3" s="53"/>
      <c r="J3" s="53"/>
      <c r="K3" s="53"/>
      <c r="L3" s="53"/>
      <c r="M3" s="53"/>
      <c r="N3" s="53"/>
      <c r="O3" s="53"/>
      <c r="P3" s="53"/>
      <c r="Q3" s="53"/>
      <c r="R3" s="53"/>
    </row>
    <row r="4" spans="1:21" ht="6" customHeight="1" x14ac:dyDescent="0.2">
      <c r="A4" s="55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5"/>
    </row>
    <row r="5" spans="1:21" s="3" customFormat="1" ht="12.75" customHeight="1" x14ac:dyDescent="0.2">
      <c r="A5" s="57" t="s">
        <v>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8" t="s">
        <v>0</v>
      </c>
      <c r="S5" s="2"/>
      <c r="T5" s="2"/>
      <c r="U5" s="2"/>
    </row>
    <row r="6" spans="1:21" s="3" customFormat="1" ht="12.75" customHeight="1" x14ac:dyDescent="0.2">
      <c r="A6" s="57" t="s">
        <v>96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8" t="s">
        <v>96</v>
      </c>
      <c r="S6" s="4"/>
      <c r="T6" s="4"/>
      <c r="U6" s="4"/>
    </row>
    <row r="7" spans="1:21" ht="6" customHeight="1" x14ac:dyDescent="0.2">
      <c r="A7" s="55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5"/>
    </row>
    <row r="8" spans="1:21" s="8" customFormat="1" ht="14.1" customHeight="1" x14ac:dyDescent="0.2">
      <c r="A8" s="5"/>
      <c r="B8" s="6"/>
      <c r="C8" s="42" t="s">
        <v>1</v>
      </c>
      <c r="D8" s="42"/>
      <c r="E8" s="42"/>
      <c r="F8" s="42"/>
      <c r="G8" s="42"/>
      <c r="H8" s="47" t="s">
        <v>2</v>
      </c>
      <c r="I8" s="48"/>
      <c r="J8" s="48"/>
      <c r="K8" s="48"/>
      <c r="L8" s="48"/>
      <c r="M8" s="48"/>
      <c r="N8" s="48"/>
      <c r="O8" s="48"/>
      <c r="P8" s="48"/>
      <c r="Q8" s="49"/>
      <c r="R8" s="7"/>
    </row>
    <row r="9" spans="1:21" s="8" customFormat="1" ht="14.1" customHeight="1" x14ac:dyDescent="0.2">
      <c r="A9" s="9"/>
      <c r="B9" s="10"/>
      <c r="C9" s="43" t="s">
        <v>3</v>
      </c>
      <c r="D9" s="43"/>
      <c r="E9" s="43"/>
      <c r="F9" s="43"/>
      <c r="G9" s="43"/>
      <c r="H9" s="50" t="s">
        <v>3</v>
      </c>
      <c r="I9" s="51"/>
      <c r="J9" s="51"/>
      <c r="K9" s="51"/>
      <c r="L9" s="51"/>
      <c r="M9" s="51"/>
      <c r="N9" s="51"/>
      <c r="O9" s="51"/>
      <c r="P9" s="51"/>
      <c r="Q9" s="52"/>
      <c r="R9" s="11"/>
    </row>
    <row r="10" spans="1:21" s="8" customFormat="1" ht="14.1" customHeight="1" x14ac:dyDescent="0.2">
      <c r="A10" s="12" t="s">
        <v>4</v>
      </c>
      <c r="B10" s="13" t="s">
        <v>5</v>
      </c>
      <c r="C10" s="59" t="s">
        <v>6</v>
      </c>
      <c r="D10" s="60"/>
      <c r="E10" s="60"/>
      <c r="F10" s="60"/>
      <c r="G10" s="61"/>
      <c r="H10" s="50" t="s">
        <v>7</v>
      </c>
      <c r="I10" s="51"/>
      <c r="J10" s="51"/>
      <c r="K10" s="51"/>
      <c r="L10" s="52"/>
      <c r="M10" s="44" t="s">
        <v>8</v>
      </c>
      <c r="N10" s="45"/>
      <c r="O10" s="45"/>
      <c r="P10" s="45"/>
      <c r="Q10" s="46"/>
      <c r="R10" s="14" t="s">
        <v>4</v>
      </c>
    </row>
    <row r="11" spans="1:21" s="8" customFormat="1" ht="14.1" customHeight="1" x14ac:dyDescent="0.2">
      <c r="A11" s="12" t="s">
        <v>9</v>
      </c>
      <c r="B11" s="10"/>
      <c r="C11" s="62" t="s">
        <v>10</v>
      </c>
      <c r="D11" s="63" t="s">
        <v>11</v>
      </c>
      <c r="E11" s="64"/>
      <c r="F11" s="64"/>
      <c r="G11" s="65"/>
      <c r="H11" s="42" t="s">
        <v>10</v>
      </c>
      <c r="I11" s="59" t="s">
        <v>11</v>
      </c>
      <c r="J11" s="60"/>
      <c r="K11" s="60"/>
      <c r="L11" s="61"/>
      <c r="M11" s="42" t="s">
        <v>10</v>
      </c>
      <c r="N11" s="59" t="s">
        <v>11</v>
      </c>
      <c r="O11" s="60"/>
      <c r="P11" s="60"/>
      <c r="Q11" s="61"/>
      <c r="R11" s="14" t="s">
        <v>9</v>
      </c>
    </row>
    <row r="12" spans="1:21" s="8" customFormat="1" ht="14.1" customHeight="1" x14ac:dyDescent="0.2">
      <c r="A12" s="15"/>
      <c r="B12" s="10"/>
      <c r="C12" s="66"/>
      <c r="D12" s="16" t="s">
        <v>12</v>
      </c>
      <c r="E12" s="16" t="s">
        <v>13</v>
      </c>
      <c r="F12" s="16" t="s">
        <v>14</v>
      </c>
      <c r="G12" s="16" t="s">
        <v>15</v>
      </c>
      <c r="H12" s="43"/>
      <c r="I12" s="16" t="s">
        <v>12</v>
      </c>
      <c r="J12" s="16" t="s">
        <v>13</v>
      </c>
      <c r="K12" s="16" t="s">
        <v>14</v>
      </c>
      <c r="L12" s="16" t="s">
        <v>15</v>
      </c>
      <c r="M12" s="43"/>
      <c r="N12" s="16" t="s">
        <v>12</v>
      </c>
      <c r="O12" s="16" t="s">
        <v>13</v>
      </c>
      <c r="P12" s="16" t="s">
        <v>14</v>
      </c>
      <c r="Q12" s="16" t="s">
        <v>15</v>
      </c>
      <c r="R12" s="17"/>
    </row>
    <row r="13" spans="1:21" s="8" customFormat="1" ht="6" customHeight="1" x14ac:dyDescent="0.2">
      <c r="A13" s="18"/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  <c r="P13" s="21"/>
      <c r="Q13" s="21"/>
      <c r="R13" s="22"/>
    </row>
    <row r="14" spans="1:21" s="8" customFormat="1" ht="15.95" customHeight="1" x14ac:dyDescent="0.2">
      <c r="A14" s="23">
        <v>1</v>
      </c>
      <c r="B14" s="67" t="s">
        <v>18</v>
      </c>
      <c r="C14" s="41">
        <f>SUM(C15+C16+C17+C18+C19+C20)</f>
        <v>-4633.9999999999982</v>
      </c>
      <c r="D14" s="41">
        <f t="shared" ref="D14:G14" si="0">SUM(D15+D16+D17+D18+D19+D20)</f>
        <v>-1016.9999999999993</v>
      </c>
      <c r="E14" s="41">
        <f t="shared" si="0"/>
        <v>-1015.5000000000007</v>
      </c>
      <c r="F14" s="41">
        <f t="shared" si="0"/>
        <v>-1507.8999999999999</v>
      </c>
      <c r="G14" s="41">
        <f t="shared" si="0"/>
        <v>-1093.6000000000006</v>
      </c>
      <c r="H14" s="41">
        <f>SUM(H15+H16+H17+H18+H19+H20)</f>
        <v>-4940.5999999999967</v>
      </c>
      <c r="I14" s="41">
        <f t="shared" ref="I14:L14" si="1">SUM(I15+I16+I17+I18+I19+I20)</f>
        <v>-1132.5999999999988</v>
      </c>
      <c r="J14" s="41">
        <f t="shared" si="1"/>
        <v>-860.89999999999952</v>
      </c>
      <c r="K14" s="41">
        <f t="shared" si="1"/>
        <v>-1528.8000000000004</v>
      </c>
      <c r="L14" s="41">
        <f t="shared" si="1"/>
        <v>-1418.3000000000002</v>
      </c>
      <c r="M14" s="41">
        <f>SUM(M15+M16+M17+M18+M19+M20)</f>
        <v>-5066.7000000000007</v>
      </c>
      <c r="N14" s="41">
        <f t="shared" ref="N14:Q14" si="2">SUM(N15+N16+N17+N18+N19+N20)</f>
        <v>-1544.4999999999995</v>
      </c>
      <c r="O14" s="41">
        <f t="shared" si="2"/>
        <v>-894.90000000000066</v>
      </c>
      <c r="P14" s="41">
        <f t="shared" si="2"/>
        <v>-1585.5000000000009</v>
      </c>
      <c r="Q14" s="41">
        <f t="shared" si="2"/>
        <v>-1041.8000000000015</v>
      </c>
      <c r="R14" s="24">
        <v>1</v>
      </c>
    </row>
    <row r="15" spans="1:21" s="8" customFormat="1" ht="14.1" customHeight="1" x14ac:dyDescent="0.2">
      <c r="A15" s="23">
        <v>2</v>
      </c>
      <c r="B15" s="68" t="s">
        <v>19</v>
      </c>
      <c r="C15" s="25">
        <f>C22+C50+C99</f>
        <v>-367.89999999999964</v>
      </c>
      <c r="D15" s="25">
        <f t="shared" ref="D15:G20" si="3">D22+D50+D99</f>
        <v>-237.20000000000005</v>
      </c>
      <c r="E15" s="25">
        <f t="shared" si="3"/>
        <v>79.199999999999818</v>
      </c>
      <c r="F15" s="25">
        <f t="shared" si="3"/>
        <v>-167.5</v>
      </c>
      <c r="G15" s="25">
        <f t="shared" si="3"/>
        <v>-42.400000000000091</v>
      </c>
      <c r="H15" s="25">
        <f>H22+H50+H99</f>
        <v>-448.40000000000146</v>
      </c>
      <c r="I15" s="25">
        <f t="shared" ref="I15:L15" si="4">I22+I50+I99</f>
        <v>-86</v>
      </c>
      <c r="J15" s="25">
        <f t="shared" si="4"/>
        <v>-58.200000000000273</v>
      </c>
      <c r="K15" s="25">
        <f t="shared" si="4"/>
        <v>-212.09999999999991</v>
      </c>
      <c r="L15" s="25">
        <f t="shared" si="4"/>
        <v>-92.100000000000364</v>
      </c>
      <c r="M15" s="25">
        <f>M22+M50+M99</f>
        <v>-342.60000000000036</v>
      </c>
      <c r="N15" s="25">
        <f t="shared" ref="N15:Q15" si="5">N22+N50+N99</f>
        <v>-4.7000000000007276</v>
      </c>
      <c r="O15" s="25">
        <f t="shared" si="5"/>
        <v>48.699999999999363</v>
      </c>
      <c r="P15" s="25">
        <f t="shared" si="5"/>
        <v>-237.40000000000009</v>
      </c>
      <c r="Q15" s="25">
        <f t="shared" si="5"/>
        <v>-149.19999999999936</v>
      </c>
      <c r="R15" s="24">
        <v>2</v>
      </c>
    </row>
    <row r="16" spans="1:21" s="8" customFormat="1" ht="14.1" customHeight="1" x14ac:dyDescent="0.2">
      <c r="A16" s="23">
        <v>3</v>
      </c>
      <c r="B16" s="68" t="s">
        <v>20</v>
      </c>
      <c r="C16" s="25">
        <f t="shared" ref="C16:Q20" si="6">C23+C51+C100</f>
        <v>-41.699999999999818</v>
      </c>
      <c r="D16" s="25">
        <f t="shared" si="3"/>
        <v>-35.200000000000045</v>
      </c>
      <c r="E16" s="25">
        <f t="shared" si="3"/>
        <v>-11.299999999999955</v>
      </c>
      <c r="F16" s="25">
        <f t="shared" si="3"/>
        <v>-42.400000000000034</v>
      </c>
      <c r="G16" s="25">
        <f t="shared" si="3"/>
        <v>47.199999999999932</v>
      </c>
      <c r="H16" s="25">
        <f t="shared" si="6"/>
        <v>-78.799999999999955</v>
      </c>
      <c r="I16" s="25">
        <f t="shared" si="6"/>
        <v>-20.89999999999992</v>
      </c>
      <c r="J16" s="25">
        <f t="shared" si="6"/>
        <v>-30.199999999999989</v>
      </c>
      <c r="K16" s="25">
        <f t="shared" si="6"/>
        <v>-42.800000000000011</v>
      </c>
      <c r="L16" s="25">
        <f t="shared" si="6"/>
        <v>15.099999999999966</v>
      </c>
      <c r="M16" s="25">
        <f t="shared" si="6"/>
        <v>-266.39999999999986</v>
      </c>
      <c r="N16" s="25">
        <f t="shared" si="6"/>
        <v>-59</v>
      </c>
      <c r="O16" s="25">
        <f t="shared" si="6"/>
        <v>-75.200000000000102</v>
      </c>
      <c r="P16" s="25">
        <f t="shared" si="6"/>
        <v>-92.300000000000011</v>
      </c>
      <c r="Q16" s="25">
        <f t="shared" si="6"/>
        <v>-39.900000000000034</v>
      </c>
      <c r="R16" s="24">
        <v>3</v>
      </c>
    </row>
    <row r="17" spans="1:18" s="8" customFormat="1" ht="14.1" customHeight="1" x14ac:dyDescent="0.2">
      <c r="A17" s="23">
        <v>4</v>
      </c>
      <c r="B17" s="68" t="s">
        <v>21</v>
      </c>
      <c r="C17" s="25">
        <f t="shared" si="6"/>
        <v>84.599999999999909</v>
      </c>
      <c r="D17" s="25">
        <f t="shared" si="3"/>
        <v>18.499999999999943</v>
      </c>
      <c r="E17" s="25">
        <f t="shared" si="3"/>
        <v>20.900000000000006</v>
      </c>
      <c r="F17" s="25">
        <f t="shared" si="3"/>
        <v>18.400000000000006</v>
      </c>
      <c r="G17" s="25">
        <f t="shared" si="3"/>
        <v>26.799999999999983</v>
      </c>
      <c r="H17" s="25">
        <f t="shared" si="6"/>
        <v>54.600000000000023</v>
      </c>
      <c r="I17" s="25">
        <f t="shared" si="6"/>
        <v>17.600000000000023</v>
      </c>
      <c r="J17" s="25">
        <f t="shared" si="6"/>
        <v>14.099999999999994</v>
      </c>
      <c r="K17" s="25">
        <f t="shared" si="6"/>
        <v>11.999999999999972</v>
      </c>
      <c r="L17" s="25">
        <f t="shared" si="6"/>
        <v>10.900000000000034</v>
      </c>
      <c r="M17" s="25">
        <f t="shared" si="6"/>
        <v>21.700000000000045</v>
      </c>
      <c r="N17" s="25">
        <f t="shared" si="6"/>
        <v>17.5</v>
      </c>
      <c r="O17" s="25">
        <f t="shared" si="6"/>
        <v>4.5999999999999659</v>
      </c>
      <c r="P17" s="25">
        <f t="shared" si="6"/>
        <v>2.8000000000000114</v>
      </c>
      <c r="Q17" s="25">
        <f t="shared" si="6"/>
        <v>-3.2000000000000171</v>
      </c>
      <c r="R17" s="24">
        <v>4</v>
      </c>
    </row>
    <row r="18" spans="1:18" s="8" customFormat="1" ht="14.1" customHeight="1" x14ac:dyDescent="0.2">
      <c r="A18" s="23">
        <v>5</v>
      </c>
      <c r="B18" s="68" t="s">
        <v>22</v>
      </c>
      <c r="C18" s="25">
        <f t="shared" si="6"/>
        <v>2291.6</v>
      </c>
      <c r="D18" s="25">
        <f t="shared" si="3"/>
        <v>571.80000000000007</v>
      </c>
      <c r="E18" s="25">
        <f t="shared" si="3"/>
        <v>523.19999999999993</v>
      </c>
      <c r="F18" s="25">
        <f t="shared" si="3"/>
        <v>569.90000000000009</v>
      </c>
      <c r="G18" s="25">
        <f t="shared" si="3"/>
        <v>626.69999999999993</v>
      </c>
      <c r="H18" s="25">
        <f t="shared" si="6"/>
        <v>2707.1</v>
      </c>
      <c r="I18" s="25">
        <f t="shared" si="6"/>
        <v>669.3</v>
      </c>
      <c r="J18" s="25">
        <f t="shared" si="6"/>
        <v>641</v>
      </c>
      <c r="K18" s="25">
        <f t="shared" si="6"/>
        <v>674.69999999999993</v>
      </c>
      <c r="L18" s="25">
        <f t="shared" si="6"/>
        <v>722.1</v>
      </c>
      <c r="M18" s="25">
        <f t="shared" si="6"/>
        <v>2934</v>
      </c>
      <c r="N18" s="25">
        <f t="shared" si="6"/>
        <v>706.30000000000007</v>
      </c>
      <c r="O18" s="25">
        <f t="shared" si="6"/>
        <v>724.6</v>
      </c>
      <c r="P18" s="25">
        <f t="shared" si="6"/>
        <v>736.6</v>
      </c>
      <c r="Q18" s="25">
        <f t="shared" si="6"/>
        <v>766.5</v>
      </c>
      <c r="R18" s="24">
        <v>5</v>
      </c>
    </row>
    <row r="19" spans="1:18" s="8" customFormat="1" ht="14.1" customHeight="1" x14ac:dyDescent="0.2">
      <c r="A19" s="23">
        <v>6</v>
      </c>
      <c r="B19" s="68" t="s">
        <v>23</v>
      </c>
      <c r="C19" s="25">
        <f t="shared" si="6"/>
        <v>-767.6</v>
      </c>
      <c r="D19" s="25">
        <f t="shared" si="3"/>
        <v>-336.9</v>
      </c>
      <c r="E19" s="25">
        <f t="shared" si="3"/>
        <v>-58.199999999999996</v>
      </c>
      <c r="F19" s="25">
        <f t="shared" si="3"/>
        <v>-312.5</v>
      </c>
      <c r="G19" s="25">
        <f t="shared" si="3"/>
        <v>-60</v>
      </c>
      <c r="H19" s="25">
        <f t="shared" si="6"/>
        <v>-881.19999999999993</v>
      </c>
      <c r="I19" s="25">
        <f t="shared" si="6"/>
        <v>-354.7</v>
      </c>
      <c r="J19" s="25">
        <f t="shared" si="6"/>
        <v>-70</v>
      </c>
      <c r="K19" s="25">
        <f t="shared" si="6"/>
        <v>-351.5</v>
      </c>
      <c r="L19" s="25">
        <f t="shared" si="6"/>
        <v>-105</v>
      </c>
      <c r="M19" s="25">
        <f t="shared" si="6"/>
        <v>-943.20000000000016</v>
      </c>
      <c r="N19" s="25">
        <f t="shared" si="6"/>
        <v>-355.5</v>
      </c>
      <c r="O19" s="25">
        <f t="shared" si="6"/>
        <v>-95.2</v>
      </c>
      <c r="P19" s="25">
        <f t="shared" si="6"/>
        <v>-362</v>
      </c>
      <c r="Q19" s="25">
        <f t="shared" si="6"/>
        <v>-130.5</v>
      </c>
      <c r="R19" s="24">
        <v>6</v>
      </c>
    </row>
    <row r="20" spans="1:18" s="8" customFormat="1" ht="14.1" customHeight="1" x14ac:dyDescent="0.2">
      <c r="A20" s="23">
        <v>7</v>
      </c>
      <c r="B20" s="68" t="s">
        <v>24</v>
      </c>
      <c r="C20" s="25">
        <f t="shared" si="6"/>
        <v>-5832.9999999999991</v>
      </c>
      <c r="D20" s="25">
        <f t="shared" si="3"/>
        <v>-997.9999999999992</v>
      </c>
      <c r="E20" s="25">
        <f t="shared" si="3"/>
        <v>-1569.3000000000004</v>
      </c>
      <c r="F20" s="25">
        <f t="shared" si="3"/>
        <v>-1573.8</v>
      </c>
      <c r="G20" s="25">
        <f t="shared" si="3"/>
        <v>-1691.9000000000003</v>
      </c>
      <c r="H20" s="25">
        <f t="shared" si="6"/>
        <v>-6293.899999999996</v>
      </c>
      <c r="I20" s="25">
        <f t="shared" si="6"/>
        <v>-1357.8999999999987</v>
      </c>
      <c r="J20" s="25">
        <f t="shared" si="6"/>
        <v>-1357.5999999999992</v>
      </c>
      <c r="K20" s="25">
        <f t="shared" si="6"/>
        <v>-1609.1000000000004</v>
      </c>
      <c r="L20" s="25">
        <f t="shared" si="6"/>
        <v>-1969.3</v>
      </c>
      <c r="M20" s="25">
        <f t="shared" si="6"/>
        <v>-6470.2000000000007</v>
      </c>
      <c r="N20" s="25">
        <f t="shared" si="6"/>
        <v>-1849.0999999999988</v>
      </c>
      <c r="O20" s="25">
        <f t="shared" si="6"/>
        <v>-1502.3999999999999</v>
      </c>
      <c r="P20" s="25">
        <f t="shared" si="6"/>
        <v>-1633.2000000000007</v>
      </c>
      <c r="Q20" s="25">
        <f t="shared" si="6"/>
        <v>-1485.5000000000023</v>
      </c>
      <c r="R20" s="24">
        <v>7</v>
      </c>
    </row>
    <row r="21" spans="1:18" s="8" customFormat="1" ht="15" customHeight="1" x14ac:dyDescent="0.2">
      <c r="A21" s="23">
        <v>8</v>
      </c>
      <c r="B21" s="40" t="s">
        <v>25</v>
      </c>
      <c r="C21" s="41">
        <f>SUM(C22+C23+C24+C25+C26+C27)</f>
        <v>26776</v>
      </c>
      <c r="D21" s="41">
        <f t="shared" ref="D21:G21" si="7">SUM(D22+D23+D24+D25+D26+D27)</f>
        <v>6347</v>
      </c>
      <c r="E21" s="41">
        <f t="shared" si="7"/>
        <v>6814</v>
      </c>
      <c r="F21" s="41">
        <f t="shared" si="7"/>
        <v>6860.8</v>
      </c>
      <c r="G21" s="41">
        <f t="shared" si="7"/>
        <v>6754.2000000000007</v>
      </c>
      <c r="H21" s="41">
        <f>SUM(H22+H23+H24+H25+H26+H27)</f>
        <v>28961.1</v>
      </c>
      <c r="I21" s="41">
        <f t="shared" ref="I21:L21" si="8">SUM(I22+I23+I24+I25+I26+I27)</f>
        <v>7356.2000000000007</v>
      </c>
      <c r="J21" s="41">
        <f t="shared" si="8"/>
        <v>7371.3000000000011</v>
      </c>
      <c r="K21" s="41">
        <f t="shared" si="8"/>
        <v>6928.7</v>
      </c>
      <c r="L21" s="41">
        <f t="shared" si="8"/>
        <v>7304.9</v>
      </c>
      <c r="M21" s="41">
        <f>SUM(M22+M23+M24+M25+M26+M27)</f>
        <v>30346.9</v>
      </c>
      <c r="N21" s="41">
        <f t="shared" ref="N21:Q21" si="9">SUM(N22+N23+N24+N25+N26+N27)</f>
        <v>7965.7000000000016</v>
      </c>
      <c r="O21" s="41">
        <f t="shared" si="9"/>
        <v>7807.9</v>
      </c>
      <c r="P21" s="41">
        <f t="shared" si="9"/>
        <v>7474.5999999999985</v>
      </c>
      <c r="Q21" s="41">
        <f t="shared" si="9"/>
        <v>7098.7</v>
      </c>
      <c r="R21" s="24">
        <v>8</v>
      </c>
    </row>
    <row r="22" spans="1:18" s="8" customFormat="1" ht="12.75" customHeight="1" x14ac:dyDescent="0.2">
      <c r="A22" s="23">
        <v>9</v>
      </c>
      <c r="B22" s="68" t="s">
        <v>19</v>
      </c>
      <c r="C22" s="25">
        <f>C29+C36+C43</f>
        <v>9320.5</v>
      </c>
      <c r="D22" s="25">
        <f t="shared" ref="D22:G27" si="10">D29+D36+D43</f>
        <v>1917.3999999999999</v>
      </c>
      <c r="E22" s="25">
        <f t="shared" si="10"/>
        <v>2548.6</v>
      </c>
      <c r="F22" s="25">
        <f t="shared" si="10"/>
        <v>2557.5</v>
      </c>
      <c r="G22" s="25">
        <f t="shared" si="10"/>
        <v>2297</v>
      </c>
      <c r="H22" s="25">
        <f>H29+H36+H43</f>
        <v>9382.4</v>
      </c>
      <c r="I22" s="25">
        <f t="shared" ref="I22:L22" si="11">I29+I36+I43</f>
        <v>2280.8000000000002</v>
      </c>
      <c r="J22" s="25">
        <f t="shared" si="11"/>
        <v>2536.7000000000003</v>
      </c>
      <c r="K22" s="25">
        <f t="shared" si="11"/>
        <v>2159</v>
      </c>
      <c r="L22" s="25">
        <f t="shared" si="11"/>
        <v>2405.9</v>
      </c>
      <c r="M22" s="25">
        <f>M29+M36+M43</f>
        <v>9800.9</v>
      </c>
      <c r="N22" s="25">
        <f t="shared" ref="N22:Q22" si="12">N29+N36+N43</f>
        <v>2537.3999999999996</v>
      </c>
      <c r="O22" s="25">
        <f t="shared" si="12"/>
        <v>2648.2999999999997</v>
      </c>
      <c r="P22" s="25">
        <f t="shared" si="12"/>
        <v>2535.8999999999996</v>
      </c>
      <c r="Q22" s="25">
        <f t="shared" si="12"/>
        <v>2079.3000000000006</v>
      </c>
      <c r="R22" s="24">
        <v>9</v>
      </c>
    </row>
    <row r="23" spans="1:18" s="8" customFormat="1" ht="12.75" customHeight="1" x14ac:dyDescent="0.2">
      <c r="A23" s="23">
        <v>10</v>
      </c>
      <c r="B23" s="68" t="s">
        <v>26</v>
      </c>
      <c r="C23" s="25">
        <f t="shared" ref="C23:Q27" si="13">C30+C37+C44</f>
        <v>1550.7000000000003</v>
      </c>
      <c r="D23" s="25">
        <f t="shared" si="10"/>
        <v>363.59999999999997</v>
      </c>
      <c r="E23" s="25">
        <f t="shared" si="10"/>
        <v>393.5</v>
      </c>
      <c r="F23" s="25">
        <f t="shared" si="10"/>
        <v>361.4</v>
      </c>
      <c r="G23" s="25">
        <f t="shared" si="10"/>
        <v>432.2</v>
      </c>
      <c r="H23" s="25">
        <f t="shared" si="13"/>
        <v>1586.6000000000001</v>
      </c>
      <c r="I23" s="25">
        <f t="shared" si="13"/>
        <v>403.40000000000003</v>
      </c>
      <c r="J23" s="25">
        <f t="shared" si="13"/>
        <v>386.1</v>
      </c>
      <c r="K23" s="25">
        <f t="shared" si="13"/>
        <v>362.9</v>
      </c>
      <c r="L23" s="25">
        <f t="shared" si="13"/>
        <v>434.2</v>
      </c>
      <c r="M23" s="25">
        <f t="shared" si="13"/>
        <v>1625.5</v>
      </c>
      <c r="N23" s="25">
        <f t="shared" si="13"/>
        <v>393.90000000000003</v>
      </c>
      <c r="O23" s="25">
        <f t="shared" si="13"/>
        <v>387.09999999999997</v>
      </c>
      <c r="P23" s="25">
        <f t="shared" si="13"/>
        <v>390.7</v>
      </c>
      <c r="Q23" s="25">
        <f t="shared" si="13"/>
        <v>453.79999999999995</v>
      </c>
      <c r="R23" s="24">
        <v>10</v>
      </c>
    </row>
    <row r="24" spans="1:18" s="8" customFormat="1" ht="12.75" customHeight="1" x14ac:dyDescent="0.2">
      <c r="A24" s="23">
        <v>11</v>
      </c>
      <c r="B24" s="68" t="s">
        <v>27</v>
      </c>
      <c r="C24" s="25">
        <f t="shared" si="13"/>
        <v>942.59999999999991</v>
      </c>
      <c r="D24" s="25">
        <f t="shared" si="10"/>
        <v>293.89999999999998</v>
      </c>
      <c r="E24" s="25">
        <f t="shared" si="10"/>
        <v>220.9</v>
      </c>
      <c r="F24" s="25">
        <f t="shared" si="10"/>
        <v>212</v>
      </c>
      <c r="G24" s="25">
        <f t="shared" si="10"/>
        <v>215.79999999999998</v>
      </c>
      <c r="H24" s="25">
        <f t="shared" si="13"/>
        <v>928.4</v>
      </c>
      <c r="I24" s="25">
        <f t="shared" si="13"/>
        <v>290.10000000000002</v>
      </c>
      <c r="J24" s="25">
        <f t="shared" si="13"/>
        <v>210.2</v>
      </c>
      <c r="K24" s="25">
        <f t="shared" si="13"/>
        <v>208.29999999999998</v>
      </c>
      <c r="L24" s="25">
        <f t="shared" si="13"/>
        <v>219.8</v>
      </c>
      <c r="M24" s="25">
        <f t="shared" si="13"/>
        <v>971.5</v>
      </c>
      <c r="N24" s="25">
        <f t="shared" si="13"/>
        <v>297.3</v>
      </c>
      <c r="O24" s="25">
        <f t="shared" si="13"/>
        <v>202</v>
      </c>
      <c r="P24" s="25">
        <f t="shared" si="13"/>
        <v>235.2</v>
      </c>
      <c r="Q24" s="25">
        <f t="shared" si="13"/>
        <v>237</v>
      </c>
      <c r="R24" s="24">
        <v>11</v>
      </c>
    </row>
    <row r="25" spans="1:18" s="8" customFormat="1" ht="12.75" customHeight="1" x14ac:dyDescent="0.2">
      <c r="A25" s="23">
        <v>12</v>
      </c>
      <c r="B25" s="68" t="s">
        <v>28</v>
      </c>
      <c r="C25" s="25">
        <f t="shared" si="13"/>
        <v>2408.3000000000002</v>
      </c>
      <c r="D25" s="25">
        <f t="shared" si="10"/>
        <v>598.70000000000005</v>
      </c>
      <c r="E25" s="25">
        <f t="shared" si="10"/>
        <v>552.29999999999995</v>
      </c>
      <c r="F25" s="25">
        <f t="shared" si="10"/>
        <v>600</v>
      </c>
      <c r="G25" s="25">
        <f t="shared" si="10"/>
        <v>657.3</v>
      </c>
      <c r="H25" s="25">
        <f t="shared" si="13"/>
        <v>2834.2</v>
      </c>
      <c r="I25" s="25">
        <f t="shared" si="13"/>
        <v>700.19999999999993</v>
      </c>
      <c r="J25" s="25">
        <f t="shared" si="13"/>
        <v>674.5</v>
      </c>
      <c r="K25" s="25">
        <f t="shared" si="13"/>
        <v>705.19999999999993</v>
      </c>
      <c r="L25" s="25">
        <f t="shared" si="13"/>
        <v>754.3</v>
      </c>
      <c r="M25" s="25">
        <f t="shared" si="13"/>
        <v>3073.6</v>
      </c>
      <c r="N25" s="25">
        <f t="shared" si="13"/>
        <v>738.90000000000009</v>
      </c>
      <c r="O25" s="25">
        <f t="shared" si="13"/>
        <v>762</v>
      </c>
      <c r="P25" s="25">
        <f t="shared" si="13"/>
        <v>769.19999999999993</v>
      </c>
      <c r="Q25" s="25">
        <f t="shared" si="13"/>
        <v>803.5</v>
      </c>
      <c r="R25" s="24">
        <v>12</v>
      </c>
    </row>
    <row r="26" spans="1:18" s="8" customFormat="1" ht="12.75" customHeight="1" x14ac:dyDescent="0.2">
      <c r="A26" s="23">
        <v>13</v>
      </c>
      <c r="B26" s="68" t="s">
        <v>23</v>
      </c>
      <c r="C26" s="25">
        <f t="shared" si="13"/>
        <v>0</v>
      </c>
      <c r="D26" s="25">
        <f t="shared" si="10"/>
        <v>0</v>
      </c>
      <c r="E26" s="25">
        <f t="shared" si="10"/>
        <v>0</v>
      </c>
      <c r="F26" s="25">
        <f t="shared" si="10"/>
        <v>0</v>
      </c>
      <c r="G26" s="25">
        <f t="shared" si="10"/>
        <v>0</v>
      </c>
      <c r="H26" s="25">
        <f t="shared" si="13"/>
        <v>0</v>
      </c>
      <c r="I26" s="25">
        <f t="shared" si="13"/>
        <v>0</v>
      </c>
      <c r="J26" s="25">
        <f t="shared" si="13"/>
        <v>0</v>
      </c>
      <c r="K26" s="25">
        <f t="shared" si="13"/>
        <v>0</v>
      </c>
      <c r="L26" s="25">
        <f t="shared" si="13"/>
        <v>0</v>
      </c>
      <c r="M26" s="25">
        <f t="shared" si="13"/>
        <v>0</v>
      </c>
      <c r="N26" s="25">
        <f t="shared" si="13"/>
        <v>0</v>
      </c>
      <c r="O26" s="25">
        <f t="shared" si="13"/>
        <v>0</v>
      </c>
      <c r="P26" s="25">
        <f t="shared" si="13"/>
        <v>0</v>
      </c>
      <c r="Q26" s="25">
        <f t="shared" si="13"/>
        <v>0</v>
      </c>
      <c r="R26" s="24">
        <v>13</v>
      </c>
    </row>
    <row r="27" spans="1:18" s="8" customFormat="1" ht="12.75" customHeight="1" x14ac:dyDescent="0.2">
      <c r="A27" s="23">
        <v>14</v>
      </c>
      <c r="B27" s="68" t="s">
        <v>24</v>
      </c>
      <c r="C27" s="25">
        <f t="shared" si="13"/>
        <v>12553.9</v>
      </c>
      <c r="D27" s="25">
        <f t="shared" si="10"/>
        <v>3173.4</v>
      </c>
      <c r="E27" s="25">
        <f t="shared" si="10"/>
        <v>3098.7</v>
      </c>
      <c r="F27" s="25">
        <f t="shared" si="10"/>
        <v>3129.9</v>
      </c>
      <c r="G27" s="25">
        <f t="shared" si="10"/>
        <v>3151.9000000000005</v>
      </c>
      <c r="H27" s="25">
        <f t="shared" si="13"/>
        <v>14229.5</v>
      </c>
      <c r="I27" s="25">
        <f t="shared" si="13"/>
        <v>3681.7000000000003</v>
      </c>
      <c r="J27" s="25">
        <f t="shared" si="13"/>
        <v>3563.8000000000006</v>
      </c>
      <c r="K27" s="25">
        <f t="shared" si="13"/>
        <v>3493.2999999999997</v>
      </c>
      <c r="L27" s="25">
        <f t="shared" si="13"/>
        <v>3490.6999999999994</v>
      </c>
      <c r="M27" s="25">
        <f t="shared" si="13"/>
        <v>14875.400000000001</v>
      </c>
      <c r="N27" s="25">
        <f t="shared" si="13"/>
        <v>3998.2000000000016</v>
      </c>
      <c r="O27" s="25">
        <f t="shared" si="13"/>
        <v>3808.5000000000005</v>
      </c>
      <c r="P27" s="25">
        <f t="shared" si="13"/>
        <v>3543.599999999999</v>
      </c>
      <c r="Q27" s="25">
        <f t="shared" si="13"/>
        <v>3525.0999999999995</v>
      </c>
      <c r="R27" s="24">
        <v>14</v>
      </c>
    </row>
    <row r="28" spans="1:18" s="8" customFormat="1" ht="15" customHeight="1" x14ac:dyDescent="0.2">
      <c r="A28" s="23">
        <v>15</v>
      </c>
      <c r="B28" s="40" t="s">
        <v>29</v>
      </c>
      <c r="C28" s="41">
        <f>SUM(C29+C30+C31+C32+C33+C34)</f>
        <v>11687</v>
      </c>
      <c r="D28" s="41">
        <f t="shared" ref="D28:G28" si="14">SUM(D29+D30+D31+D32+D33+D34)</f>
        <v>2407.3999999999996</v>
      </c>
      <c r="E28" s="41">
        <f t="shared" si="14"/>
        <v>3133.2999999999997</v>
      </c>
      <c r="F28" s="41">
        <f t="shared" si="14"/>
        <v>3180.3</v>
      </c>
      <c r="G28" s="41">
        <f t="shared" si="14"/>
        <v>2966.0000000000005</v>
      </c>
      <c r="H28" s="41">
        <f>SUM(H29+H30+H31+H32+H33+H34)</f>
        <v>12474.300000000001</v>
      </c>
      <c r="I28" s="41">
        <f t="shared" ref="I28:L28" si="15">SUM(I29+I30+I31+I32+I33+I34)</f>
        <v>3063.5</v>
      </c>
      <c r="J28" s="41">
        <f t="shared" si="15"/>
        <v>3297.2000000000003</v>
      </c>
      <c r="K28" s="41">
        <f t="shared" si="15"/>
        <v>2898.7</v>
      </c>
      <c r="L28" s="41">
        <f t="shared" si="15"/>
        <v>3214.9</v>
      </c>
      <c r="M28" s="41">
        <f>SUM(M29+M30+M31+M32+M33+M34)</f>
        <v>13355.599999999999</v>
      </c>
      <c r="N28" s="41">
        <f t="shared" ref="N28:Q28" si="16">SUM(N29+N30+N31+N32+N33+N34)</f>
        <v>3476.5</v>
      </c>
      <c r="O28" s="41">
        <f t="shared" si="16"/>
        <v>3575.8999999999996</v>
      </c>
      <c r="P28" s="41">
        <f t="shared" si="16"/>
        <v>3379.3999999999996</v>
      </c>
      <c r="Q28" s="41">
        <f t="shared" si="16"/>
        <v>2923.8</v>
      </c>
      <c r="R28" s="24">
        <v>15</v>
      </c>
    </row>
    <row r="29" spans="1:18" s="8" customFormat="1" ht="12.75" customHeight="1" x14ac:dyDescent="0.2">
      <c r="A29" s="23">
        <v>16</v>
      </c>
      <c r="B29" s="69" t="s">
        <v>30</v>
      </c>
      <c r="C29" s="25">
        <f>D29+E29+F29+G29</f>
        <v>9302.6</v>
      </c>
      <c r="D29" s="25">
        <v>1912.6</v>
      </c>
      <c r="E29" s="25">
        <v>2543.6</v>
      </c>
      <c r="F29" s="25">
        <v>2553.5</v>
      </c>
      <c r="G29" s="25">
        <v>2292.9</v>
      </c>
      <c r="H29" s="25">
        <f>I29+J29+K29+L29</f>
        <v>9363.7000000000007</v>
      </c>
      <c r="I29" s="26">
        <v>2276.3000000000002</v>
      </c>
      <c r="J29" s="26">
        <v>2530.8000000000002</v>
      </c>
      <c r="K29" s="26">
        <v>2154.5</v>
      </c>
      <c r="L29" s="26">
        <v>2402.1</v>
      </c>
      <c r="M29" s="25">
        <f>N29+O29+P29+Q29</f>
        <v>9744.4</v>
      </c>
      <c r="N29" s="26">
        <v>2527.8999999999996</v>
      </c>
      <c r="O29" s="26">
        <v>2633.7</v>
      </c>
      <c r="P29" s="26">
        <v>2519.1999999999998</v>
      </c>
      <c r="Q29" s="26">
        <v>2063.6000000000004</v>
      </c>
      <c r="R29" s="24">
        <v>16</v>
      </c>
    </row>
    <row r="30" spans="1:18" s="8" customFormat="1" ht="12.75" customHeight="1" x14ac:dyDescent="0.2">
      <c r="A30" s="23">
        <v>17</v>
      </c>
      <c r="B30" s="69" t="s">
        <v>31</v>
      </c>
      <c r="C30" s="25">
        <f t="shared" ref="C30:C48" si="17">D30+E30+F30+G30</f>
        <v>0</v>
      </c>
      <c r="D30" s="25">
        <v>0</v>
      </c>
      <c r="E30" s="25">
        <v>0</v>
      </c>
      <c r="F30" s="25">
        <v>0</v>
      </c>
      <c r="G30" s="25">
        <v>0</v>
      </c>
      <c r="H30" s="25">
        <f t="shared" ref="H30:H48" si="18">I30+J30+K30+L30</f>
        <v>0</v>
      </c>
      <c r="I30" s="26">
        <v>0</v>
      </c>
      <c r="J30" s="26">
        <v>0</v>
      </c>
      <c r="K30" s="26">
        <v>0</v>
      </c>
      <c r="L30" s="26">
        <v>0</v>
      </c>
      <c r="M30" s="25">
        <f t="shared" ref="M30:M34" si="19">N30+O30+P30+Q30</f>
        <v>0</v>
      </c>
      <c r="N30" s="26">
        <v>0</v>
      </c>
      <c r="O30" s="26">
        <v>0</v>
      </c>
      <c r="P30" s="26">
        <v>0</v>
      </c>
      <c r="Q30" s="26">
        <v>0</v>
      </c>
      <c r="R30" s="24">
        <v>17</v>
      </c>
    </row>
    <row r="31" spans="1:18" s="8" customFormat="1" ht="12.75" customHeight="1" x14ac:dyDescent="0.2">
      <c r="A31" s="23">
        <v>18</v>
      </c>
      <c r="B31" s="69" t="s">
        <v>32</v>
      </c>
      <c r="C31" s="25">
        <f t="shared" si="17"/>
        <v>0</v>
      </c>
      <c r="D31" s="25">
        <v>0</v>
      </c>
      <c r="E31" s="25">
        <v>0</v>
      </c>
      <c r="F31" s="25">
        <v>0</v>
      </c>
      <c r="G31" s="25">
        <v>0</v>
      </c>
      <c r="H31" s="25">
        <f t="shared" si="18"/>
        <v>0</v>
      </c>
      <c r="I31" s="26">
        <v>0</v>
      </c>
      <c r="J31" s="26">
        <v>0</v>
      </c>
      <c r="K31" s="26">
        <v>0</v>
      </c>
      <c r="L31" s="26">
        <v>0</v>
      </c>
      <c r="M31" s="25">
        <f t="shared" si="19"/>
        <v>0</v>
      </c>
      <c r="N31" s="26">
        <v>0</v>
      </c>
      <c r="O31" s="26">
        <v>0</v>
      </c>
      <c r="P31" s="26">
        <v>0</v>
      </c>
      <c r="Q31" s="26">
        <v>0</v>
      </c>
      <c r="R31" s="24">
        <v>18</v>
      </c>
    </row>
    <row r="32" spans="1:18" s="8" customFormat="1" ht="12.75" customHeight="1" x14ac:dyDescent="0.2">
      <c r="A32" s="23">
        <v>19</v>
      </c>
      <c r="B32" s="69" t="s">
        <v>33</v>
      </c>
      <c r="C32" s="25">
        <f t="shared" si="17"/>
        <v>0</v>
      </c>
      <c r="D32" s="25">
        <v>0</v>
      </c>
      <c r="E32" s="25">
        <v>0</v>
      </c>
      <c r="F32" s="25">
        <v>0</v>
      </c>
      <c r="G32" s="25">
        <v>0</v>
      </c>
      <c r="H32" s="25">
        <f t="shared" si="18"/>
        <v>0</v>
      </c>
      <c r="I32" s="26">
        <v>0</v>
      </c>
      <c r="J32" s="26">
        <v>0</v>
      </c>
      <c r="K32" s="26">
        <v>0</v>
      </c>
      <c r="L32" s="26">
        <v>0</v>
      </c>
      <c r="M32" s="25">
        <f t="shared" si="19"/>
        <v>0</v>
      </c>
      <c r="N32" s="26">
        <v>0</v>
      </c>
      <c r="O32" s="26">
        <v>0</v>
      </c>
      <c r="P32" s="26">
        <v>0</v>
      </c>
      <c r="Q32" s="26">
        <v>0</v>
      </c>
      <c r="R32" s="24">
        <v>19</v>
      </c>
    </row>
    <row r="33" spans="1:18" s="8" customFormat="1" ht="12.75" customHeight="1" x14ac:dyDescent="0.2">
      <c r="A33" s="23">
        <v>20</v>
      </c>
      <c r="B33" s="69" t="s">
        <v>34</v>
      </c>
      <c r="C33" s="25">
        <f t="shared" si="17"/>
        <v>0</v>
      </c>
      <c r="D33" s="25">
        <v>0</v>
      </c>
      <c r="E33" s="25">
        <v>0</v>
      </c>
      <c r="F33" s="25">
        <v>0</v>
      </c>
      <c r="G33" s="25">
        <v>0</v>
      </c>
      <c r="H33" s="25">
        <f t="shared" si="18"/>
        <v>0</v>
      </c>
      <c r="I33" s="26">
        <v>0</v>
      </c>
      <c r="J33" s="26">
        <v>0</v>
      </c>
      <c r="K33" s="26">
        <v>0</v>
      </c>
      <c r="L33" s="26">
        <v>0</v>
      </c>
      <c r="M33" s="25">
        <f t="shared" si="19"/>
        <v>0</v>
      </c>
      <c r="N33" s="26">
        <v>0</v>
      </c>
      <c r="O33" s="26">
        <v>0</v>
      </c>
      <c r="P33" s="26">
        <v>0</v>
      </c>
      <c r="Q33" s="26">
        <v>0</v>
      </c>
      <c r="R33" s="24">
        <v>20</v>
      </c>
    </row>
    <row r="34" spans="1:18" s="8" customFormat="1" ht="12.75" customHeight="1" x14ac:dyDescent="0.2">
      <c r="A34" s="23">
        <v>21</v>
      </c>
      <c r="B34" s="69" t="s">
        <v>35</v>
      </c>
      <c r="C34" s="25">
        <f t="shared" si="17"/>
        <v>2384.4</v>
      </c>
      <c r="D34" s="25">
        <v>494.79999999999973</v>
      </c>
      <c r="E34" s="25">
        <v>589.69999999999982</v>
      </c>
      <c r="F34" s="25">
        <v>626.80000000000018</v>
      </c>
      <c r="G34" s="25">
        <v>673.10000000000036</v>
      </c>
      <c r="H34" s="25">
        <f t="shared" si="18"/>
        <v>3110.6</v>
      </c>
      <c r="I34" s="26">
        <v>787.19999999999982</v>
      </c>
      <c r="J34" s="26">
        <v>766.40000000000009</v>
      </c>
      <c r="K34" s="26">
        <v>744.19999999999982</v>
      </c>
      <c r="L34" s="26">
        <v>812.80000000000018</v>
      </c>
      <c r="M34" s="25">
        <f t="shared" si="19"/>
        <v>3611.2</v>
      </c>
      <c r="N34" s="26">
        <v>948.60000000000036</v>
      </c>
      <c r="O34" s="26">
        <v>942.19999999999982</v>
      </c>
      <c r="P34" s="26">
        <v>860.19999999999982</v>
      </c>
      <c r="Q34" s="26">
        <v>860.19999999999982</v>
      </c>
      <c r="R34" s="24">
        <v>21</v>
      </c>
    </row>
    <row r="35" spans="1:18" s="8" customFormat="1" ht="15" customHeight="1" x14ac:dyDescent="0.2">
      <c r="A35" s="23">
        <v>22</v>
      </c>
      <c r="B35" s="40" t="s">
        <v>36</v>
      </c>
      <c r="C35" s="41">
        <f>SUM(C36+C37+C38+C39+C40+C41)</f>
        <v>12823.6</v>
      </c>
      <c r="D35" s="41">
        <f t="shared" ref="D35:G35" si="20">SUM(D36+D37+D38+D39+D40+D41)</f>
        <v>3284.6000000000004</v>
      </c>
      <c r="E35" s="41">
        <f t="shared" si="20"/>
        <v>3133.2</v>
      </c>
      <c r="F35" s="41">
        <f t="shared" si="20"/>
        <v>3141.2</v>
      </c>
      <c r="G35" s="41">
        <f t="shared" si="20"/>
        <v>3264.6000000000004</v>
      </c>
      <c r="H35" s="41">
        <f>SUM(H36+H37+H38+H39+H40+H41)</f>
        <v>14001.5</v>
      </c>
      <c r="I35" s="41">
        <f t="shared" ref="I35:L35" si="21">SUM(I36+I37+I38+I39+I40+I41)</f>
        <v>3615.4000000000005</v>
      </c>
      <c r="J35" s="41">
        <f t="shared" si="21"/>
        <v>3492.9000000000005</v>
      </c>
      <c r="K35" s="41">
        <f t="shared" si="21"/>
        <v>3427.2999999999997</v>
      </c>
      <c r="L35" s="41">
        <f t="shared" si="21"/>
        <v>3465.8999999999996</v>
      </c>
      <c r="M35" s="41">
        <f>SUM(M36+M37+M38+M39+M40+M41)</f>
        <v>14449.300000000001</v>
      </c>
      <c r="N35" s="41">
        <f t="shared" ref="N35:Q35" si="22">SUM(N36+N37+N38+N39+N40+N41)</f>
        <v>3816.7000000000012</v>
      </c>
      <c r="O35" s="41">
        <f t="shared" si="22"/>
        <v>3662.8000000000006</v>
      </c>
      <c r="P35" s="41">
        <f t="shared" si="22"/>
        <v>3486.6999999999994</v>
      </c>
      <c r="Q35" s="41">
        <f t="shared" si="22"/>
        <v>3483.0999999999995</v>
      </c>
      <c r="R35" s="24">
        <v>22</v>
      </c>
    </row>
    <row r="36" spans="1:18" s="8" customFormat="1" ht="12.75" customHeight="1" x14ac:dyDescent="0.2">
      <c r="A36" s="23">
        <v>23</v>
      </c>
      <c r="B36" s="69" t="s">
        <v>37</v>
      </c>
      <c r="C36" s="25">
        <f t="shared" si="17"/>
        <v>16.100000000000001</v>
      </c>
      <c r="D36" s="25">
        <v>4.0999999999999996</v>
      </c>
      <c r="E36" s="25">
        <v>4.2</v>
      </c>
      <c r="F36" s="25">
        <v>3.9</v>
      </c>
      <c r="G36" s="25">
        <v>3.9000000000000004</v>
      </c>
      <c r="H36" s="25">
        <f t="shared" si="18"/>
        <v>17.3</v>
      </c>
      <c r="I36" s="26">
        <v>4</v>
      </c>
      <c r="J36" s="26">
        <v>5.5</v>
      </c>
      <c r="K36" s="26">
        <v>4.3</v>
      </c>
      <c r="L36" s="26">
        <v>3.5</v>
      </c>
      <c r="M36" s="25">
        <f t="shared" ref="M36:M41" si="23">N36+O36+P36+Q36</f>
        <v>54.6</v>
      </c>
      <c r="N36" s="26">
        <v>8.8999999999999986</v>
      </c>
      <c r="O36" s="26">
        <v>14.2</v>
      </c>
      <c r="P36" s="26">
        <v>16.100000000000001</v>
      </c>
      <c r="Q36" s="26">
        <v>15.4</v>
      </c>
      <c r="R36" s="24">
        <v>23</v>
      </c>
    </row>
    <row r="37" spans="1:18" s="8" customFormat="1" ht="12.75" customHeight="1" x14ac:dyDescent="0.2">
      <c r="A37" s="23">
        <v>24</v>
      </c>
      <c r="B37" s="69" t="s">
        <v>31</v>
      </c>
      <c r="C37" s="25">
        <f t="shared" si="17"/>
        <v>333.30000000000007</v>
      </c>
      <c r="D37" s="25">
        <v>71.7</v>
      </c>
      <c r="E37" s="25">
        <v>80.400000000000006</v>
      </c>
      <c r="F37" s="25">
        <v>61.4</v>
      </c>
      <c r="G37" s="25">
        <v>119.80000000000001</v>
      </c>
      <c r="H37" s="25">
        <f t="shared" si="18"/>
        <v>281.20000000000005</v>
      </c>
      <c r="I37" s="26">
        <v>74.800000000000011</v>
      </c>
      <c r="J37" s="26">
        <v>73</v>
      </c>
      <c r="K37" s="26">
        <v>64.099999999999994</v>
      </c>
      <c r="L37" s="26">
        <v>69.300000000000011</v>
      </c>
      <c r="M37" s="25">
        <f t="shared" si="23"/>
        <v>231.9</v>
      </c>
      <c r="N37" s="26">
        <v>66.8</v>
      </c>
      <c r="O37" s="26">
        <v>56.7</v>
      </c>
      <c r="P37" s="26">
        <v>49.9</v>
      </c>
      <c r="Q37" s="26">
        <v>58.5</v>
      </c>
      <c r="R37" s="24">
        <v>24</v>
      </c>
    </row>
    <row r="38" spans="1:18" s="8" customFormat="1" ht="12.75" customHeight="1" x14ac:dyDescent="0.2">
      <c r="A38" s="23">
        <v>25</v>
      </c>
      <c r="B38" s="69" t="s">
        <v>32</v>
      </c>
      <c r="C38" s="25">
        <f t="shared" si="17"/>
        <v>175</v>
      </c>
      <c r="D38" s="25">
        <v>40</v>
      </c>
      <c r="E38" s="25">
        <v>50.5</v>
      </c>
      <c r="F38" s="25">
        <v>42.9</v>
      </c>
      <c r="G38" s="25">
        <v>41.6</v>
      </c>
      <c r="H38" s="25">
        <f t="shared" si="18"/>
        <v>168</v>
      </c>
      <c r="I38" s="26">
        <v>40.700000000000003</v>
      </c>
      <c r="J38" s="26">
        <v>38.299999999999997</v>
      </c>
      <c r="K38" s="26">
        <v>37.1</v>
      </c>
      <c r="L38" s="26">
        <v>51.9</v>
      </c>
      <c r="M38" s="25">
        <f t="shared" si="23"/>
        <v>160</v>
      </c>
      <c r="N38" s="26">
        <v>61.5</v>
      </c>
      <c r="O38" s="26">
        <v>32.700000000000003</v>
      </c>
      <c r="P38" s="26">
        <v>38.1</v>
      </c>
      <c r="Q38" s="26">
        <v>27.700000000000003</v>
      </c>
      <c r="R38" s="24">
        <v>25</v>
      </c>
    </row>
    <row r="39" spans="1:18" s="8" customFormat="1" ht="12.75" customHeight="1" x14ac:dyDescent="0.2">
      <c r="A39" s="23">
        <v>26</v>
      </c>
      <c r="B39" s="69" t="s">
        <v>38</v>
      </c>
      <c r="C39" s="25">
        <f t="shared" si="17"/>
        <v>2389.3000000000002</v>
      </c>
      <c r="D39" s="25">
        <v>594.6</v>
      </c>
      <c r="E39" s="25">
        <v>547.9</v>
      </c>
      <c r="F39" s="25">
        <v>593.9</v>
      </c>
      <c r="G39" s="25">
        <v>652.9</v>
      </c>
      <c r="H39" s="25">
        <f t="shared" si="18"/>
        <v>2796.3999999999996</v>
      </c>
      <c r="I39" s="26">
        <v>693.3</v>
      </c>
      <c r="J39" s="26">
        <v>666.5</v>
      </c>
      <c r="K39" s="26">
        <v>694.09999999999991</v>
      </c>
      <c r="L39" s="26">
        <v>742.5</v>
      </c>
      <c r="M39" s="25">
        <f t="shared" si="23"/>
        <v>2994.1</v>
      </c>
      <c r="N39" s="26">
        <v>732.2</v>
      </c>
      <c r="O39" s="26">
        <v>745.4</v>
      </c>
      <c r="P39" s="26">
        <v>749.4</v>
      </c>
      <c r="Q39" s="26">
        <v>767.1</v>
      </c>
      <c r="R39" s="24">
        <v>26</v>
      </c>
    </row>
    <row r="40" spans="1:18" s="8" customFormat="1" ht="12.75" customHeight="1" x14ac:dyDescent="0.2">
      <c r="A40" s="23">
        <v>27</v>
      </c>
      <c r="B40" s="69" t="s">
        <v>34</v>
      </c>
      <c r="C40" s="25">
        <f t="shared" si="17"/>
        <v>0</v>
      </c>
      <c r="D40" s="25">
        <v>0</v>
      </c>
      <c r="E40" s="25">
        <v>0</v>
      </c>
      <c r="F40" s="25">
        <v>0</v>
      </c>
      <c r="G40" s="25">
        <v>0</v>
      </c>
      <c r="H40" s="25">
        <f t="shared" si="18"/>
        <v>0</v>
      </c>
      <c r="I40" s="26">
        <v>0</v>
      </c>
      <c r="J40" s="26">
        <v>0</v>
      </c>
      <c r="K40" s="26">
        <v>0</v>
      </c>
      <c r="L40" s="26">
        <v>0</v>
      </c>
      <c r="M40" s="25">
        <f t="shared" si="23"/>
        <v>0</v>
      </c>
      <c r="N40" s="26">
        <v>0</v>
      </c>
      <c r="O40" s="26">
        <v>0</v>
      </c>
      <c r="P40" s="26">
        <v>0</v>
      </c>
      <c r="Q40" s="26">
        <v>0</v>
      </c>
      <c r="R40" s="24">
        <v>27</v>
      </c>
    </row>
    <row r="41" spans="1:18" s="8" customFormat="1" ht="12.75" customHeight="1" x14ac:dyDescent="0.2">
      <c r="A41" s="23">
        <v>28</v>
      </c>
      <c r="B41" s="69" t="s">
        <v>35</v>
      </c>
      <c r="C41" s="25">
        <f t="shared" si="17"/>
        <v>9909.9</v>
      </c>
      <c r="D41" s="25">
        <v>2574.2000000000003</v>
      </c>
      <c r="E41" s="25">
        <v>2450.1999999999998</v>
      </c>
      <c r="F41" s="25">
        <v>2439.1</v>
      </c>
      <c r="G41" s="25">
        <v>2446.4</v>
      </c>
      <c r="H41" s="25">
        <f t="shared" si="18"/>
        <v>10738.6</v>
      </c>
      <c r="I41" s="26">
        <v>2802.6000000000004</v>
      </c>
      <c r="J41" s="26">
        <v>2709.6000000000004</v>
      </c>
      <c r="K41" s="26">
        <v>2627.7</v>
      </c>
      <c r="L41" s="26">
        <v>2598.6999999999994</v>
      </c>
      <c r="M41" s="25">
        <f t="shared" si="23"/>
        <v>11008.7</v>
      </c>
      <c r="N41" s="26">
        <v>2947.3000000000011</v>
      </c>
      <c r="O41" s="26">
        <v>2813.8000000000006</v>
      </c>
      <c r="P41" s="26">
        <v>2633.1999999999994</v>
      </c>
      <c r="Q41" s="26">
        <v>2614.3999999999996</v>
      </c>
      <c r="R41" s="24">
        <v>28</v>
      </c>
    </row>
    <row r="42" spans="1:18" s="8" customFormat="1" ht="15" customHeight="1" x14ac:dyDescent="0.2">
      <c r="A42" s="23">
        <v>29</v>
      </c>
      <c r="B42" s="40" t="s">
        <v>39</v>
      </c>
      <c r="C42" s="41">
        <f>SUM(C43+C44+C45+C46+C47+C48)</f>
        <v>2265.4</v>
      </c>
      <c r="D42" s="41">
        <f t="shared" ref="D42:G42" si="24">SUM(D43+D44+D45+D46+D47+D48)</f>
        <v>655</v>
      </c>
      <c r="E42" s="41">
        <f t="shared" si="24"/>
        <v>547.5</v>
      </c>
      <c r="F42" s="41">
        <f t="shared" si="24"/>
        <v>539.30000000000007</v>
      </c>
      <c r="G42" s="41">
        <f t="shared" si="24"/>
        <v>523.59999999999991</v>
      </c>
      <c r="H42" s="41">
        <f>SUM(H43+H44+H45+H46+H47+H48)</f>
        <v>2485.3000000000002</v>
      </c>
      <c r="I42" s="41">
        <f t="shared" ref="I42:L42" si="25">SUM(I43+I44+I45+I46+I47+I48)</f>
        <v>677.3</v>
      </c>
      <c r="J42" s="41">
        <f t="shared" si="25"/>
        <v>581.19999999999993</v>
      </c>
      <c r="K42" s="41">
        <f t="shared" si="25"/>
        <v>602.69999999999993</v>
      </c>
      <c r="L42" s="41">
        <f t="shared" si="25"/>
        <v>624.09999999999991</v>
      </c>
      <c r="M42" s="41">
        <f>SUM(M43+M44+M45+M46+M47+M48)</f>
        <v>2542</v>
      </c>
      <c r="N42" s="41">
        <f t="shared" ref="N42:Q42" si="26">SUM(N43+N44+N45+N46+N47+N48)</f>
        <v>672.50000000000011</v>
      </c>
      <c r="O42" s="41">
        <f t="shared" si="26"/>
        <v>569.19999999999993</v>
      </c>
      <c r="P42" s="41">
        <f t="shared" si="26"/>
        <v>608.49999999999989</v>
      </c>
      <c r="Q42" s="41">
        <f t="shared" si="26"/>
        <v>691.8</v>
      </c>
      <c r="R42" s="24">
        <v>29</v>
      </c>
    </row>
    <row r="43" spans="1:18" s="8" customFormat="1" ht="12.75" customHeight="1" x14ac:dyDescent="0.2">
      <c r="A43" s="23">
        <v>30</v>
      </c>
      <c r="B43" s="69" t="s">
        <v>40</v>
      </c>
      <c r="C43" s="25">
        <f t="shared" si="17"/>
        <v>1.8</v>
      </c>
      <c r="D43" s="25">
        <v>0.7</v>
      </c>
      <c r="E43" s="25">
        <v>0.8</v>
      </c>
      <c r="F43" s="25">
        <v>0.1</v>
      </c>
      <c r="G43" s="25">
        <v>0.2</v>
      </c>
      <c r="H43" s="25">
        <f t="shared" si="18"/>
        <v>1.4000000000000001</v>
      </c>
      <c r="I43" s="26">
        <v>0.5</v>
      </c>
      <c r="J43" s="26">
        <v>0.4</v>
      </c>
      <c r="K43" s="26">
        <v>0.2</v>
      </c>
      <c r="L43" s="26">
        <v>0.3</v>
      </c>
      <c r="M43" s="25">
        <f t="shared" ref="M43:M48" si="27">N43+O43+P43+Q43</f>
        <v>1.9000000000000001</v>
      </c>
      <c r="N43" s="26">
        <v>0.6</v>
      </c>
      <c r="O43" s="26">
        <v>0.4</v>
      </c>
      <c r="P43" s="26">
        <v>0.6</v>
      </c>
      <c r="Q43" s="26">
        <v>0.3</v>
      </c>
      <c r="R43" s="24">
        <v>30</v>
      </c>
    </row>
    <row r="44" spans="1:18" s="8" customFormat="1" ht="12.75" customHeight="1" x14ac:dyDescent="0.2">
      <c r="A44" s="23">
        <v>31</v>
      </c>
      <c r="B44" s="69" t="s">
        <v>31</v>
      </c>
      <c r="C44" s="25">
        <f t="shared" si="17"/>
        <v>1217.4000000000001</v>
      </c>
      <c r="D44" s="25">
        <v>291.89999999999998</v>
      </c>
      <c r="E44" s="25">
        <v>313.10000000000002</v>
      </c>
      <c r="F44" s="25">
        <v>300</v>
      </c>
      <c r="G44" s="25">
        <v>312.39999999999998</v>
      </c>
      <c r="H44" s="25">
        <f t="shared" si="18"/>
        <v>1305.4000000000001</v>
      </c>
      <c r="I44" s="26">
        <v>328.6</v>
      </c>
      <c r="J44" s="26">
        <v>313.10000000000002</v>
      </c>
      <c r="K44" s="26">
        <v>298.8</v>
      </c>
      <c r="L44" s="26">
        <v>364.9</v>
      </c>
      <c r="M44" s="25">
        <f t="shared" si="27"/>
        <v>1393.6</v>
      </c>
      <c r="N44" s="26">
        <v>327.10000000000002</v>
      </c>
      <c r="O44" s="26">
        <v>330.4</v>
      </c>
      <c r="P44" s="26">
        <v>340.8</v>
      </c>
      <c r="Q44" s="26">
        <v>395.29999999999995</v>
      </c>
      <c r="R44" s="24">
        <v>31</v>
      </c>
    </row>
    <row r="45" spans="1:18" s="8" customFormat="1" ht="12.75" customHeight="1" x14ac:dyDescent="0.2">
      <c r="A45" s="23">
        <v>32</v>
      </c>
      <c r="B45" s="69" t="s">
        <v>41</v>
      </c>
      <c r="C45" s="25">
        <f t="shared" si="17"/>
        <v>767.59999999999991</v>
      </c>
      <c r="D45" s="25">
        <v>253.89999999999998</v>
      </c>
      <c r="E45" s="25">
        <v>170.4</v>
      </c>
      <c r="F45" s="25">
        <v>169.1</v>
      </c>
      <c r="G45" s="25">
        <v>174.2</v>
      </c>
      <c r="H45" s="25">
        <f t="shared" si="18"/>
        <v>760.4</v>
      </c>
      <c r="I45" s="26">
        <v>249.4</v>
      </c>
      <c r="J45" s="26">
        <v>171.9</v>
      </c>
      <c r="K45" s="26">
        <v>171.2</v>
      </c>
      <c r="L45" s="26">
        <v>167.9</v>
      </c>
      <c r="M45" s="25">
        <f t="shared" si="27"/>
        <v>811.5</v>
      </c>
      <c r="N45" s="26">
        <v>235.8</v>
      </c>
      <c r="O45" s="26">
        <v>169.29999999999998</v>
      </c>
      <c r="P45" s="26">
        <v>197.1</v>
      </c>
      <c r="Q45" s="26">
        <v>209.3</v>
      </c>
      <c r="R45" s="24">
        <v>32</v>
      </c>
    </row>
    <row r="46" spans="1:18" s="8" customFormat="1" ht="12.75" customHeight="1" x14ac:dyDescent="0.2">
      <c r="A46" s="23">
        <v>33</v>
      </c>
      <c r="B46" s="69" t="s">
        <v>42</v>
      </c>
      <c r="C46" s="25">
        <f t="shared" si="17"/>
        <v>19</v>
      </c>
      <c r="D46" s="25">
        <v>4.0999999999999996</v>
      </c>
      <c r="E46" s="25">
        <v>4.4000000000000004</v>
      </c>
      <c r="F46" s="25">
        <v>6.1</v>
      </c>
      <c r="G46" s="25">
        <v>4.4000000000000004</v>
      </c>
      <c r="H46" s="25">
        <f t="shared" si="18"/>
        <v>37.799999999999997</v>
      </c>
      <c r="I46" s="26">
        <v>6.9</v>
      </c>
      <c r="J46" s="26">
        <v>8</v>
      </c>
      <c r="K46" s="26">
        <v>11.1</v>
      </c>
      <c r="L46" s="26">
        <v>11.8</v>
      </c>
      <c r="M46" s="25">
        <f t="shared" si="27"/>
        <v>79.5</v>
      </c>
      <c r="N46" s="26">
        <v>6.7</v>
      </c>
      <c r="O46" s="26">
        <v>16.600000000000001</v>
      </c>
      <c r="P46" s="26">
        <v>19.8</v>
      </c>
      <c r="Q46" s="26">
        <v>36.4</v>
      </c>
      <c r="R46" s="24">
        <v>33</v>
      </c>
    </row>
    <row r="47" spans="1:18" s="8" customFormat="1" ht="12.75" customHeight="1" x14ac:dyDescent="0.2">
      <c r="A47" s="23">
        <v>34</v>
      </c>
      <c r="B47" s="69" t="s">
        <v>34</v>
      </c>
      <c r="C47" s="25">
        <f t="shared" si="17"/>
        <v>0</v>
      </c>
      <c r="D47" s="25">
        <v>0</v>
      </c>
      <c r="E47" s="25">
        <v>0</v>
      </c>
      <c r="F47" s="25">
        <v>0</v>
      </c>
      <c r="G47" s="25">
        <v>0</v>
      </c>
      <c r="H47" s="25">
        <f t="shared" si="18"/>
        <v>0</v>
      </c>
      <c r="I47" s="26">
        <v>0</v>
      </c>
      <c r="J47" s="26">
        <v>0</v>
      </c>
      <c r="K47" s="26">
        <v>0</v>
      </c>
      <c r="L47" s="26">
        <v>0</v>
      </c>
      <c r="M47" s="25">
        <f t="shared" si="27"/>
        <v>0</v>
      </c>
      <c r="N47" s="26">
        <v>0</v>
      </c>
      <c r="O47" s="26">
        <v>0</v>
      </c>
      <c r="P47" s="26">
        <v>0</v>
      </c>
      <c r="Q47" s="26">
        <v>0</v>
      </c>
      <c r="R47" s="24">
        <v>34</v>
      </c>
    </row>
    <row r="48" spans="1:18" s="8" customFormat="1" ht="12.75" customHeight="1" x14ac:dyDescent="0.2">
      <c r="A48" s="23">
        <v>35</v>
      </c>
      <c r="B48" s="69" t="s">
        <v>35</v>
      </c>
      <c r="C48" s="25">
        <f t="shared" si="17"/>
        <v>259.60000000000002</v>
      </c>
      <c r="D48" s="25">
        <v>104.4</v>
      </c>
      <c r="E48" s="25">
        <v>58.8</v>
      </c>
      <c r="F48" s="25">
        <v>64</v>
      </c>
      <c r="G48" s="25">
        <v>32.400000000000013</v>
      </c>
      <c r="H48" s="25">
        <f t="shared" si="18"/>
        <v>380.2999999999999</v>
      </c>
      <c r="I48" s="26">
        <v>91.900000000000034</v>
      </c>
      <c r="J48" s="26">
        <v>87.8</v>
      </c>
      <c r="K48" s="26">
        <v>121.39999999999989</v>
      </c>
      <c r="L48" s="26">
        <v>79.199999999999974</v>
      </c>
      <c r="M48" s="25">
        <f t="shared" si="27"/>
        <v>255.50000000000006</v>
      </c>
      <c r="N48" s="26">
        <v>102.30000000000005</v>
      </c>
      <c r="O48" s="26">
        <v>52.5</v>
      </c>
      <c r="P48" s="26">
        <v>50.199999999999974</v>
      </c>
      <c r="Q48" s="26">
        <v>50.5</v>
      </c>
      <c r="R48" s="24">
        <v>35</v>
      </c>
    </row>
    <row r="49" spans="1:18" s="8" customFormat="1" ht="15" customHeight="1" x14ac:dyDescent="0.2">
      <c r="A49" s="23">
        <v>36</v>
      </c>
      <c r="B49" s="40" t="s">
        <v>43</v>
      </c>
      <c r="C49" s="41">
        <f>SUM(C50+C51+C52+C53+C54+C55)</f>
        <v>-31290.799999999996</v>
      </c>
      <c r="D49" s="41">
        <f t="shared" ref="D49:G49" si="28">SUM(D50+D51+D52+D53+D54+D55)</f>
        <v>-7341.5</v>
      </c>
      <c r="E49" s="41">
        <f t="shared" si="28"/>
        <v>-7792.7</v>
      </c>
      <c r="F49" s="41">
        <f t="shared" si="28"/>
        <v>-8334.2000000000007</v>
      </c>
      <c r="G49" s="41">
        <f t="shared" si="28"/>
        <v>-7822.4000000000015</v>
      </c>
      <c r="H49" s="41">
        <f>SUM(H50+H51+H52+H53+H54+H55)</f>
        <v>-33776.899999999994</v>
      </c>
      <c r="I49" s="41">
        <f t="shared" ref="I49:L49" si="29">SUM(I50+I51+I52+I53+I54+I55)</f>
        <v>-8470.1999999999989</v>
      </c>
      <c r="J49" s="41">
        <f t="shared" si="29"/>
        <v>-8191.8000000000011</v>
      </c>
      <c r="K49" s="41">
        <f t="shared" si="29"/>
        <v>-8420.2999999999993</v>
      </c>
      <c r="L49" s="41">
        <f t="shared" si="29"/>
        <v>-8694.6</v>
      </c>
      <c r="M49" s="41">
        <f>SUM(M50+M51+M52+M53+M54+M55)</f>
        <v>-35342</v>
      </c>
      <c r="N49" s="41">
        <f t="shared" ref="N49:Q49" si="30">SUM(N50+N51+N52+N53+N54+N55)</f>
        <v>-9489.3000000000011</v>
      </c>
      <c r="O49" s="41">
        <f t="shared" si="30"/>
        <v>-8695.7000000000007</v>
      </c>
      <c r="P49" s="41">
        <f t="shared" si="30"/>
        <v>-9027.9</v>
      </c>
      <c r="Q49" s="41">
        <f t="shared" si="30"/>
        <v>-8129.1000000000013</v>
      </c>
      <c r="R49" s="24">
        <v>36</v>
      </c>
    </row>
    <row r="50" spans="1:18" s="8" customFormat="1" ht="12.75" customHeight="1" x14ac:dyDescent="0.2">
      <c r="A50" s="23">
        <v>37</v>
      </c>
      <c r="B50" s="68" t="s">
        <v>19</v>
      </c>
      <c r="C50" s="25">
        <f>C57+C64+C71</f>
        <v>-9688.4</v>
      </c>
      <c r="D50" s="25">
        <f t="shared" ref="D50:G55" si="31">D57+D64+D71</f>
        <v>-2154.6</v>
      </c>
      <c r="E50" s="25">
        <f t="shared" si="31"/>
        <v>-2469.4</v>
      </c>
      <c r="F50" s="25">
        <f t="shared" si="31"/>
        <v>-2725</v>
      </c>
      <c r="G50" s="25">
        <f t="shared" si="31"/>
        <v>-2339.4</v>
      </c>
      <c r="H50" s="25">
        <f>H57+H64+H71</f>
        <v>-9830.8000000000011</v>
      </c>
      <c r="I50" s="25">
        <f t="shared" ref="I50:L50" si="32">I57+I64+I71</f>
        <v>-2366.8000000000002</v>
      </c>
      <c r="J50" s="25">
        <f t="shared" si="32"/>
        <v>-2594.9000000000005</v>
      </c>
      <c r="K50" s="25">
        <f t="shared" si="32"/>
        <v>-2371.1</v>
      </c>
      <c r="L50" s="25">
        <f t="shared" si="32"/>
        <v>-2498.0000000000005</v>
      </c>
      <c r="M50" s="25">
        <f>M57+M64+M71</f>
        <v>-10143.5</v>
      </c>
      <c r="N50" s="25">
        <f t="shared" ref="N50:Q50" si="33">N57+N64+N71</f>
        <v>-2542.1000000000004</v>
      </c>
      <c r="O50" s="25">
        <f t="shared" si="33"/>
        <v>-2599.6000000000004</v>
      </c>
      <c r="P50" s="25">
        <f t="shared" si="33"/>
        <v>-2773.2999999999997</v>
      </c>
      <c r="Q50" s="25">
        <f t="shared" si="33"/>
        <v>-2228.5</v>
      </c>
      <c r="R50" s="24">
        <v>37</v>
      </c>
    </row>
    <row r="51" spans="1:18" s="8" customFormat="1" ht="12.75" customHeight="1" x14ac:dyDescent="0.2">
      <c r="A51" s="23">
        <v>38</v>
      </c>
      <c r="B51" s="68" t="s">
        <v>20</v>
      </c>
      <c r="C51" s="25">
        <f t="shared" ref="C51:Q55" si="34">C58+C65+C72</f>
        <v>-1592.4</v>
      </c>
      <c r="D51" s="25">
        <f t="shared" si="31"/>
        <v>-398.8</v>
      </c>
      <c r="E51" s="25">
        <f t="shared" si="31"/>
        <v>-404.79999999999995</v>
      </c>
      <c r="F51" s="25">
        <f t="shared" si="31"/>
        <v>-403.8</v>
      </c>
      <c r="G51" s="25">
        <f t="shared" si="31"/>
        <v>-385.00000000000006</v>
      </c>
      <c r="H51" s="25">
        <f t="shared" si="34"/>
        <v>-1665.4</v>
      </c>
      <c r="I51" s="25">
        <f t="shared" si="34"/>
        <v>-424.29999999999995</v>
      </c>
      <c r="J51" s="25">
        <f t="shared" si="34"/>
        <v>-416.3</v>
      </c>
      <c r="K51" s="25">
        <f t="shared" si="34"/>
        <v>-405.7</v>
      </c>
      <c r="L51" s="25">
        <f t="shared" si="34"/>
        <v>-419.1</v>
      </c>
      <c r="M51" s="25">
        <f t="shared" si="34"/>
        <v>-1891.8999999999999</v>
      </c>
      <c r="N51" s="25">
        <f t="shared" si="34"/>
        <v>-452.90000000000003</v>
      </c>
      <c r="O51" s="25">
        <f t="shared" si="34"/>
        <v>-462.30000000000007</v>
      </c>
      <c r="P51" s="25">
        <f t="shared" si="34"/>
        <v>-483</v>
      </c>
      <c r="Q51" s="25">
        <f t="shared" si="34"/>
        <v>-493.7</v>
      </c>
      <c r="R51" s="24">
        <v>38</v>
      </c>
    </row>
    <row r="52" spans="1:18" s="8" customFormat="1" ht="12.75" customHeight="1" x14ac:dyDescent="0.2">
      <c r="A52" s="23">
        <v>39</v>
      </c>
      <c r="B52" s="68" t="s">
        <v>27</v>
      </c>
      <c r="C52" s="25">
        <f t="shared" si="34"/>
        <v>-858</v>
      </c>
      <c r="D52" s="25">
        <f t="shared" si="31"/>
        <v>-275.40000000000003</v>
      </c>
      <c r="E52" s="25">
        <f t="shared" si="31"/>
        <v>-200</v>
      </c>
      <c r="F52" s="25">
        <f t="shared" si="31"/>
        <v>-193.6</v>
      </c>
      <c r="G52" s="25">
        <f t="shared" si="31"/>
        <v>-189</v>
      </c>
      <c r="H52" s="25">
        <f t="shared" si="34"/>
        <v>-873.8</v>
      </c>
      <c r="I52" s="25">
        <f t="shared" si="34"/>
        <v>-272.5</v>
      </c>
      <c r="J52" s="25">
        <f t="shared" si="34"/>
        <v>-196.1</v>
      </c>
      <c r="K52" s="25">
        <f t="shared" si="34"/>
        <v>-196.3</v>
      </c>
      <c r="L52" s="25">
        <f t="shared" si="34"/>
        <v>-208.89999999999998</v>
      </c>
      <c r="M52" s="25">
        <f t="shared" si="34"/>
        <v>-949.8</v>
      </c>
      <c r="N52" s="25">
        <f t="shared" si="34"/>
        <v>-279.8</v>
      </c>
      <c r="O52" s="25">
        <f t="shared" si="34"/>
        <v>-197.40000000000003</v>
      </c>
      <c r="P52" s="25">
        <f t="shared" si="34"/>
        <v>-232.39999999999998</v>
      </c>
      <c r="Q52" s="25">
        <f t="shared" si="34"/>
        <v>-240.20000000000002</v>
      </c>
      <c r="R52" s="24">
        <v>39</v>
      </c>
    </row>
    <row r="53" spans="1:18" s="8" customFormat="1" ht="12.75" customHeight="1" x14ac:dyDescent="0.2">
      <c r="A53" s="23">
        <v>40</v>
      </c>
      <c r="B53" s="68" t="s">
        <v>44</v>
      </c>
      <c r="C53" s="25">
        <f t="shared" si="34"/>
        <v>-99.3</v>
      </c>
      <c r="D53" s="25">
        <f t="shared" si="31"/>
        <v>-24</v>
      </c>
      <c r="E53" s="25">
        <f t="shared" si="31"/>
        <v>-24.5</v>
      </c>
      <c r="F53" s="25">
        <f t="shared" si="31"/>
        <v>-25.3</v>
      </c>
      <c r="G53" s="25">
        <f t="shared" si="31"/>
        <v>-25.5</v>
      </c>
      <c r="H53" s="25">
        <f t="shared" si="34"/>
        <v>-103.39999999999999</v>
      </c>
      <c r="I53" s="25">
        <f t="shared" si="34"/>
        <v>-25.4</v>
      </c>
      <c r="J53" s="25">
        <f t="shared" si="34"/>
        <v>-25.5</v>
      </c>
      <c r="K53" s="25">
        <f t="shared" si="34"/>
        <v>-25.7</v>
      </c>
      <c r="L53" s="25">
        <f t="shared" si="34"/>
        <v>-26.8</v>
      </c>
      <c r="M53" s="25">
        <f t="shared" si="34"/>
        <v>-114</v>
      </c>
      <c r="N53" s="25">
        <f t="shared" si="34"/>
        <v>-27.4</v>
      </c>
      <c r="O53" s="25">
        <f t="shared" si="34"/>
        <v>-27.6</v>
      </c>
      <c r="P53" s="25">
        <f t="shared" si="34"/>
        <v>-27.8</v>
      </c>
      <c r="Q53" s="25">
        <f t="shared" si="34"/>
        <v>-31.2</v>
      </c>
      <c r="R53" s="24">
        <v>40</v>
      </c>
    </row>
    <row r="54" spans="1:18" s="8" customFormat="1" ht="12.75" customHeight="1" x14ac:dyDescent="0.2">
      <c r="A54" s="23">
        <v>41</v>
      </c>
      <c r="B54" s="68" t="s">
        <v>23</v>
      </c>
      <c r="C54" s="25">
        <f t="shared" si="34"/>
        <v>-767.6</v>
      </c>
      <c r="D54" s="25">
        <f t="shared" si="31"/>
        <v>-336.9</v>
      </c>
      <c r="E54" s="25">
        <f t="shared" si="31"/>
        <v>-58.199999999999996</v>
      </c>
      <c r="F54" s="25">
        <f t="shared" si="31"/>
        <v>-312.5</v>
      </c>
      <c r="G54" s="25">
        <f t="shared" si="31"/>
        <v>-60</v>
      </c>
      <c r="H54" s="25">
        <f t="shared" si="34"/>
        <v>-881.19999999999993</v>
      </c>
      <c r="I54" s="25">
        <f t="shared" si="34"/>
        <v>-354.7</v>
      </c>
      <c r="J54" s="25">
        <f t="shared" si="34"/>
        <v>-70</v>
      </c>
      <c r="K54" s="25">
        <f t="shared" si="34"/>
        <v>-351.5</v>
      </c>
      <c r="L54" s="25">
        <f t="shared" si="34"/>
        <v>-105</v>
      </c>
      <c r="M54" s="25">
        <f t="shared" si="34"/>
        <v>-943.20000000000016</v>
      </c>
      <c r="N54" s="25">
        <f t="shared" si="34"/>
        <v>-355.5</v>
      </c>
      <c r="O54" s="25">
        <f t="shared" si="34"/>
        <v>-95.2</v>
      </c>
      <c r="P54" s="25">
        <f t="shared" si="34"/>
        <v>-362</v>
      </c>
      <c r="Q54" s="25">
        <f t="shared" si="34"/>
        <v>-130.5</v>
      </c>
      <c r="R54" s="24">
        <v>41</v>
      </c>
    </row>
    <row r="55" spans="1:18" s="8" customFormat="1" ht="12.75" customHeight="1" x14ac:dyDescent="0.2">
      <c r="A55" s="23">
        <v>42</v>
      </c>
      <c r="B55" s="68" t="s">
        <v>24</v>
      </c>
      <c r="C55" s="25">
        <f t="shared" si="34"/>
        <v>-18285.099999999999</v>
      </c>
      <c r="D55" s="25">
        <f t="shared" si="31"/>
        <v>-4151.7999999999993</v>
      </c>
      <c r="E55" s="25">
        <f t="shared" si="31"/>
        <v>-4635.8</v>
      </c>
      <c r="F55" s="25">
        <f t="shared" si="31"/>
        <v>-4674</v>
      </c>
      <c r="G55" s="25">
        <f t="shared" si="31"/>
        <v>-4823.5000000000009</v>
      </c>
      <c r="H55" s="25">
        <f t="shared" si="34"/>
        <v>-20422.299999999996</v>
      </c>
      <c r="I55" s="25">
        <f t="shared" si="34"/>
        <v>-5026.4999999999991</v>
      </c>
      <c r="J55" s="25">
        <f t="shared" si="34"/>
        <v>-4889</v>
      </c>
      <c r="K55" s="25">
        <f t="shared" si="34"/>
        <v>-5070</v>
      </c>
      <c r="L55" s="25">
        <f t="shared" si="34"/>
        <v>-5436.7999999999993</v>
      </c>
      <c r="M55" s="25">
        <f t="shared" si="34"/>
        <v>-21299.600000000002</v>
      </c>
      <c r="N55" s="25">
        <f t="shared" si="34"/>
        <v>-5831.6</v>
      </c>
      <c r="O55" s="25">
        <f t="shared" si="34"/>
        <v>-5313.6</v>
      </c>
      <c r="P55" s="25">
        <f t="shared" si="34"/>
        <v>-5149.3999999999996</v>
      </c>
      <c r="Q55" s="25">
        <f t="shared" si="34"/>
        <v>-5005.0000000000018</v>
      </c>
      <c r="R55" s="24">
        <v>42</v>
      </c>
    </row>
    <row r="56" spans="1:18" s="8" customFormat="1" ht="15" customHeight="1" x14ac:dyDescent="0.2">
      <c r="A56" s="23">
        <v>43</v>
      </c>
      <c r="B56" s="40" t="s">
        <v>45</v>
      </c>
      <c r="C56" s="41">
        <f>SUM(C57+C58+C59+C60+C61+C62)</f>
        <v>-20699.400000000001</v>
      </c>
      <c r="D56" s="41">
        <f t="shared" ref="D56:G56" si="35">SUM(D57+D58+D59+D60+D61+D62)</f>
        <v>-4560.7999999999993</v>
      </c>
      <c r="E56" s="41">
        <f t="shared" si="35"/>
        <v>-5244.1</v>
      </c>
      <c r="F56" s="41">
        <f t="shared" si="35"/>
        <v>-5580.4000000000005</v>
      </c>
      <c r="G56" s="41">
        <f t="shared" si="35"/>
        <v>-5314.1</v>
      </c>
      <c r="H56" s="41">
        <f>SUM(H57+H58+H59+H60+H61+H62)</f>
        <v>-22297.9</v>
      </c>
      <c r="I56" s="41">
        <f t="shared" ref="I56:L56" si="36">SUM(I57+I58+I59+I60+I61+I62)</f>
        <v>-5444.3</v>
      </c>
      <c r="J56" s="41">
        <f t="shared" si="36"/>
        <v>-5600.6</v>
      </c>
      <c r="K56" s="41">
        <f t="shared" si="36"/>
        <v>-5460.3</v>
      </c>
      <c r="L56" s="41">
        <f t="shared" si="36"/>
        <v>-5792.7</v>
      </c>
      <c r="M56" s="41">
        <f>SUM(M57+M58+M59+M60+M61+M62)</f>
        <v>-23968.6</v>
      </c>
      <c r="N56" s="41">
        <f t="shared" ref="N56:Q56" si="37">SUM(N57+N58+N59+N60+N61+N62)</f>
        <v>-5940</v>
      </c>
      <c r="O56" s="41">
        <f t="shared" si="37"/>
        <v>-6023.1</v>
      </c>
      <c r="P56" s="41">
        <f t="shared" si="37"/>
        <v>-6211.7999999999993</v>
      </c>
      <c r="Q56" s="41">
        <f t="shared" si="37"/>
        <v>-5793.7000000000016</v>
      </c>
      <c r="R56" s="24">
        <v>43</v>
      </c>
    </row>
    <row r="57" spans="1:18" s="8" customFormat="1" ht="12.75" customHeight="1" x14ac:dyDescent="0.2">
      <c r="A57" s="23">
        <v>44</v>
      </c>
      <c r="B57" s="69" t="s">
        <v>37</v>
      </c>
      <c r="C57" s="25">
        <f>D57+E57+F57+G57</f>
        <v>-8872</v>
      </c>
      <c r="D57" s="25">
        <v>-1965.3</v>
      </c>
      <c r="E57" s="25">
        <v>-2240.5</v>
      </c>
      <c r="F57" s="25">
        <v>-2518.6</v>
      </c>
      <c r="G57" s="25">
        <v>-2147.6</v>
      </c>
      <c r="H57" s="25">
        <f>I57+J57+K57+L57</f>
        <v>-8856.3000000000011</v>
      </c>
      <c r="I57" s="26">
        <v>-2152.1000000000004</v>
      </c>
      <c r="J57" s="26">
        <v>-2364.3000000000002</v>
      </c>
      <c r="K57" s="26">
        <v>-2124.8000000000002</v>
      </c>
      <c r="L57" s="26">
        <v>-2215.1000000000004</v>
      </c>
      <c r="M57" s="25">
        <f t="shared" ref="M57:M62" si="38">N57+O57+P57+Q57</f>
        <v>-9453.9</v>
      </c>
      <c r="N57" s="26">
        <v>-2391.1000000000004</v>
      </c>
      <c r="O57" s="26">
        <v>-2418.9</v>
      </c>
      <c r="P57" s="26">
        <v>-2604.9</v>
      </c>
      <c r="Q57" s="26">
        <v>-2039</v>
      </c>
      <c r="R57" s="24">
        <v>44</v>
      </c>
    </row>
    <row r="58" spans="1:18" s="8" customFormat="1" ht="12.75" customHeight="1" x14ac:dyDescent="0.2">
      <c r="A58" s="23">
        <v>45</v>
      </c>
      <c r="B58" s="69" t="s">
        <v>46</v>
      </c>
      <c r="C58" s="25">
        <f t="shared" ref="C58:C76" si="39">D58+E58+F58+G58</f>
        <v>0</v>
      </c>
      <c r="D58" s="25">
        <v>0</v>
      </c>
      <c r="E58" s="25">
        <v>0</v>
      </c>
      <c r="F58" s="25">
        <v>0</v>
      </c>
      <c r="G58" s="25">
        <v>0</v>
      </c>
      <c r="H58" s="25">
        <f t="shared" ref="H58:H76" si="40">I58+J58+K58+L58</f>
        <v>0</v>
      </c>
      <c r="I58" s="26">
        <v>0</v>
      </c>
      <c r="J58" s="26">
        <v>0</v>
      </c>
      <c r="K58" s="26">
        <v>0</v>
      </c>
      <c r="L58" s="26">
        <v>0</v>
      </c>
      <c r="M58" s="25">
        <f t="shared" si="38"/>
        <v>0</v>
      </c>
      <c r="N58" s="26">
        <v>0</v>
      </c>
      <c r="O58" s="26">
        <v>0</v>
      </c>
      <c r="P58" s="26">
        <v>0</v>
      </c>
      <c r="Q58" s="26">
        <v>0</v>
      </c>
      <c r="R58" s="24">
        <v>45</v>
      </c>
    </row>
    <row r="59" spans="1:18" s="8" customFormat="1" ht="12.75" customHeight="1" x14ac:dyDescent="0.2">
      <c r="A59" s="23">
        <v>46</v>
      </c>
      <c r="B59" s="69" t="s">
        <v>32</v>
      </c>
      <c r="C59" s="25">
        <f t="shared" si="39"/>
        <v>0</v>
      </c>
      <c r="D59" s="25">
        <v>0</v>
      </c>
      <c r="E59" s="25">
        <v>0</v>
      </c>
      <c r="F59" s="25">
        <v>0</v>
      </c>
      <c r="G59" s="25">
        <v>0</v>
      </c>
      <c r="H59" s="25">
        <f t="shared" si="40"/>
        <v>0</v>
      </c>
      <c r="I59" s="26">
        <v>0</v>
      </c>
      <c r="J59" s="26">
        <v>0</v>
      </c>
      <c r="K59" s="26">
        <v>0</v>
      </c>
      <c r="L59" s="26">
        <v>0</v>
      </c>
      <c r="M59" s="25">
        <f t="shared" si="38"/>
        <v>0</v>
      </c>
      <c r="N59" s="26">
        <v>0</v>
      </c>
      <c r="O59" s="26">
        <v>0</v>
      </c>
      <c r="P59" s="26">
        <v>0</v>
      </c>
      <c r="Q59" s="26">
        <v>0</v>
      </c>
      <c r="R59" s="24">
        <v>46</v>
      </c>
    </row>
    <row r="60" spans="1:18" s="8" customFormat="1" ht="12.75" customHeight="1" x14ac:dyDescent="0.2">
      <c r="A60" s="23">
        <v>47</v>
      </c>
      <c r="B60" s="69" t="s">
        <v>42</v>
      </c>
      <c r="C60" s="25">
        <f t="shared" si="39"/>
        <v>0</v>
      </c>
      <c r="D60" s="25">
        <v>0</v>
      </c>
      <c r="E60" s="25">
        <v>0</v>
      </c>
      <c r="F60" s="25">
        <v>0</v>
      </c>
      <c r="G60" s="25">
        <v>0</v>
      </c>
      <c r="H60" s="25">
        <f t="shared" si="40"/>
        <v>0</v>
      </c>
      <c r="I60" s="26">
        <v>0</v>
      </c>
      <c r="J60" s="26">
        <v>0</v>
      </c>
      <c r="K60" s="26">
        <v>0</v>
      </c>
      <c r="L60" s="26">
        <v>0</v>
      </c>
      <c r="M60" s="25">
        <f t="shared" si="38"/>
        <v>0</v>
      </c>
      <c r="N60" s="26">
        <v>0</v>
      </c>
      <c r="O60" s="26">
        <v>0</v>
      </c>
      <c r="P60" s="26">
        <v>0</v>
      </c>
      <c r="Q60" s="26">
        <v>0</v>
      </c>
      <c r="R60" s="24">
        <v>47</v>
      </c>
    </row>
    <row r="61" spans="1:18" s="8" customFormat="1" ht="12.75" customHeight="1" x14ac:dyDescent="0.2">
      <c r="A61" s="23">
        <v>48</v>
      </c>
      <c r="B61" s="69" t="s">
        <v>34</v>
      </c>
      <c r="C61" s="25">
        <f t="shared" si="39"/>
        <v>0</v>
      </c>
      <c r="D61" s="25">
        <v>0</v>
      </c>
      <c r="E61" s="25">
        <v>0</v>
      </c>
      <c r="F61" s="25">
        <v>0</v>
      </c>
      <c r="G61" s="25">
        <v>0</v>
      </c>
      <c r="H61" s="25">
        <f t="shared" si="40"/>
        <v>0</v>
      </c>
      <c r="I61" s="26">
        <v>0</v>
      </c>
      <c r="J61" s="26">
        <v>0</v>
      </c>
      <c r="K61" s="26">
        <v>0</v>
      </c>
      <c r="L61" s="26">
        <v>0</v>
      </c>
      <c r="M61" s="25">
        <f t="shared" si="38"/>
        <v>0</v>
      </c>
      <c r="N61" s="26">
        <v>0</v>
      </c>
      <c r="O61" s="26">
        <v>0</v>
      </c>
      <c r="P61" s="26">
        <v>0</v>
      </c>
      <c r="Q61" s="26">
        <v>0</v>
      </c>
      <c r="R61" s="24">
        <v>48</v>
      </c>
    </row>
    <row r="62" spans="1:18" s="8" customFormat="1" ht="12.75" customHeight="1" x14ac:dyDescent="0.2">
      <c r="A62" s="23">
        <v>49</v>
      </c>
      <c r="B62" s="69" t="s">
        <v>35</v>
      </c>
      <c r="C62" s="25">
        <f t="shared" si="39"/>
        <v>-11827.4</v>
      </c>
      <c r="D62" s="25">
        <v>-2595.4999999999991</v>
      </c>
      <c r="E62" s="25">
        <v>-3003.6000000000004</v>
      </c>
      <c r="F62" s="25">
        <v>-3061.8000000000006</v>
      </c>
      <c r="G62" s="25">
        <v>-3166.5000000000005</v>
      </c>
      <c r="H62" s="25">
        <f t="shared" si="40"/>
        <v>-13441.599999999999</v>
      </c>
      <c r="I62" s="26">
        <v>-3292.2</v>
      </c>
      <c r="J62" s="26">
        <v>-3236.3</v>
      </c>
      <c r="K62" s="26">
        <v>-3335.5</v>
      </c>
      <c r="L62" s="26">
        <v>-3577.5999999999995</v>
      </c>
      <c r="M62" s="25">
        <f t="shared" si="38"/>
        <v>-14514.7</v>
      </c>
      <c r="N62" s="26">
        <v>-3548.8999999999996</v>
      </c>
      <c r="O62" s="26">
        <v>-3604.2000000000003</v>
      </c>
      <c r="P62" s="26">
        <v>-3606.8999999999992</v>
      </c>
      <c r="Q62" s="26">
        <v>-3754.7000000000016</v>
      </c>
      <c r="R62" s="24">
        <v>49</v>
      </c>
    </row>
    <row r="63" spans="1:18" s="8" customFormat="1" ht="15" customHeight="1" x14ac:dyDescent="0.2">
      <c r="A63" s="23">
        <v>50</v>
      </c>
      <c r="B63" s="40" t="s">
        <v>36</v>
      </c>
      <c r="C63" s="41">
        <f>SUM(C64+C65+C66+C67+C68+C69)</f>
        <v>-4766.7</v>
      </c>
      <c r="D63" s="41">
        <f t="shared" ref="D63:G63" si="41">SUM(D64+D65+D66+D67+D68+D69)</f>
        <v>-1173.3</v>
      </c>
      <c r="E63" s="41">
        <f t="shared" si="41"/>
        <v>-1158.0999999999997</v>
      </c>
      <c r="F63" s="41">
        <f t="shared" si="41"/>
        <v>-1166.3</v>
      </c>
      <c r="G63" s="41">
        <f t="shared" si="41"/>
        <v>-1269.0000000000002</v>
      </c>
      <c r="H63" s="41">
        <f>SUM(H64+H65+H66+H67+H68+H69)</f>
        <v>-4662.5999999999995</v>
      </c>
      <c r="I63" s="41">
        <f t="shared" ref="I63:L63" si="42">SUM(I64+I65+I66+I67+I68+I69)</f>
        <v>-1226.8999999999999</v>
      </c>
      <c r="J63" s="41">
        <f t="shared" si="42"/>
        <v>-1110.0999999999999</v>
      </c>
      <c r="K63" s="41">
        <f t="shared" si="42"/>
        <v>-1132.3</v>
      </c>
      <c r="L63" s="41">
        <f t="shared" si="42"/>
        <v>-1193.3000000000002</v>
      </c>
      <c r="M63" s="41">
        <f>SUM(M64+M65+M66+M67+M68+M69)</f>
        <v>-4423.8000000000011</v>
      </c>
      <c r="N63" s="41">
        <f t="shared" ref="N63:Q63" si="43">SUM(N64+N65+N66+N67+N68+N69)</f>
        <v>-1151.0000000000005</v>
      </c>
      <c r="O63" s="41">
        <f t="shared" si="43"/>
        <v>-1051.8000000000002</v>
      </c>
      <c r="P63" s="41">
        <f t="shared" si="43"/>
        <v>-1052.6999999999998</v>
      </c>
      <c r="Q63" s="41">
        <f t="shared" si="43"/>
        <v>-1168.3000000000002</v>
      </c>
      <c r="R63" s="24">
        <v>50</v>
      </c>
    </row>
    <row r="64" spans="1:18" s="8" customFormat="1" ht="12.75" customHeight="1" x14ac:dyDescent="0.2">
      <c r="A64" s="23">
        <v>51</v>
      </c>
      <c r="B64" s="69" t="s">
        <v>47</v>
      </c>
      <c r="C64" s="25">
        <f t="shared" si="39"/>
        <v>-349.5</v>
      </c>
      <c r="D64" s="25">
        <v>-81.8</v>
      </c>
      <c r="E64" s="25">
        <v>-109.4</v>
      </c>
      <c r="F64" s="25">
        <v>-81.5</v>
      </c>
      <c r="G64" s="25">
        <v>-76.8</v>
      </c>
      <c r="H64" s="25">
        <f t="shared" si="40"/>
        <v>-333.3</v>
      </c>
      <c r="I64" s="26">
        <v>-81</v>
      </c>
      <c r="J64" s="26">
        <v>-77.3</v>
      </c>
      <c r="K64" s="26">
        <v>-90.1</v>
      </c>
      <c r="L64" s="26">
        <v>-84.9</v>
      </c>
      <c r="M64" s="25">
        <f t="shared" ref="M64:M69" si="44">N64+O64+P64+Q64</f>
        <v>-268.89999999999998</v>
      </c>
      <c r="N64" s="26">
        <v>-74.800000000000011</v>
      </c>
      <c r="O64" s="26">
        <v>-55.300000000000004</v>
      </c>
      <c r="P64" s="26">
        <v>-71.7</v>
      </c>
      <c r="Q64" s="26">
        <v>-67.099999999999994</v>
      </c>
      <c r="R64" s="24">
        <v>51</v>
      </c>
    </row>
    <row r="65" spans="1:18" s="8" customFormat="1" ht="12.75" customHeight="1" x14ac:dyDescent="0.2">
      <c r="A65" s="23">
        <v>52</v>
      </c>
      <c r="B65" s="69" t="s">
        <v>31</v>
      </c>
      <c r="C65" s="25">
        <f t="shared" si="39"/>
        <v>-321.5</v>
      </c>
      <c r="D65" s="25">
        <v>-82.3</v>
      </c>
      <c r="E65" s="25">
        <v>-82.6</v>
      </c>
      <c r="F65" s="25">
        <v>-56.3</v>
      </c>
      <c r="G65" s="25">
        <v>-100.3</v>
      </c>
      <c r="H65" s="25">
        <f t="shared" si="40"/>
        <v>-281.5</v>
      </c>
      <c r="I65" s="26">
        <v>-85</v>
      </c>
      <c r="J65" s="26">
        <v>-64.8</v>
      </c>
      <c r="K65" s="26">
        <v>-66.2</v>
      </c>
      <c r="L65" s="26">
        <v>-65.5</v>
      </c>
      <c r="M65" s="25">
        <f t="shared" si="44"/>
        <v>-282.20000000000005</v>
      </c>
      <c r="N65" s="26">
        <v>-73.300000000000011</v>
      </c>
      <c r="O65" s="26">
        <v>-70.400000000000006</v>
      </c>
      <c r="P65" s="26">
        <v>-59.7</v>
      </c>
      <c r="Q65" s="26">
        <v>-78.8</v>
      </c>
      <c r="R65" s="24">
        <v>52</v>
      </c>
    </row>
    <row r="66" spans="1:18" s="8" customFormat="1" ht="12.75" customHeight="1" x14ac:dyDescent="0.2">
      <c r="A66" s="23">
        <v>53</v>
      </c>
      <c r="B66" s="69" t="s">
        <v>41</v>
      </c>
      <c r="C66" s="25">
        <f t="shared" si="39"/>
        <v>-125.7</v>
      </c>
      <c r="D66" s="25">
        <v>-29.200000000000003</v>
      </c>
      <c r="E66" s="25">
        <v>-33.200000000000003</v>
      </c>
      <c r="F66" s="25">
        <v>-28</v>
      </c>
      <c r="G66" s="25">
        <v>-35.299999999999997</v>
      </c>
      <c r="H66" s="25">
        <f t="shared" si="40"/>
        <v>-137.4</v>
      </c>
      <c r="I66" s="26">
        <v>-30.3</v>
      </c>
      <c r="J66" s="26">
        <v>-27.6</v>
      </c>
      <c r="K66" s="26">
        <v>-31.900000000000002</v>
      </c>
      <c r="L66" s="26">
        <v>-47.599999999999994</v>
      </c>
      <c r="M66" s="25">
        <f t="shared" si="44"/>
        <v>-162.5</v>
      </c>
      <c r="N66" s="26">
        <v>-33.800000000000004</v>
      </c>
      <c r="O66" s="26">
        <v>-34.299999999999997</v>
      </c>
      <c r="P66" s="26">
        <v>-41</v>
      </c>
      <c r="Q66" s="26">
        <v>-53.4</v>
      </c>
      <c r="R66" s="24">
        <v>53</v>
      </c>
    </row>
    <row r="67" spans="1:18" s="8" customFormat="1" ht="12.75" customHeight="1" x14ac:dyDescent="0.2">
      <c r="A67" s="23">
        <v>54</v>
      </c>
      <c r="B67" s="69" t="s">
        <v>33</v>
      </c>
      <c r="C67" s="25">
        <f t="shared" si="39"/>
        <v>0</v>
      </c>
      <c r="D67" s="25">
        <v>0</v>
      </c>
      <c r="E67" s="25">
        <v>0</v>
      </c>
      <c r="F67" s="25">
        <v>0</v>
      </c>
      <c r="G67" s="25">
        <v>0</v>
      </c>
      <c r="H67" s="25">
        <f t="shared" si="40"/>
        <v>0</v>
      </c>
      <c r="I67" s="26">
        <v>0</v>
      </c>
      <c r="J67" s="26">
        <v>0</v>
      </c>
      <c r="K67" s="26">
        <v>0</v>
      </c>
      <c r="L67" s="26">
        <v>0</v>
      </c>
      <c r="M67" s="25">
        <f t="shared" si="44"/>
        <v>0</v>
      </c>
      <c r="N67" s="26">
        <v>0</v>
      </c>
      <c r="O67" s="26">
        <v>0</v>
      </c>
      <c r="P67" s="26">
        <v>0</v>
      </c>
      <c r="Q67" s="26">
        <v>0</v>
      </c>
      <c r="R67" s="24">
        <v>54</v>
      </c>
    </row>
    <row r="68" spans="1:18" s="8" customFormat="1" ht="12.75" customHeight="1" x14ac:dyDescent="0.2">
      <c r="A68" s="23">
        <v>55</v>
      </c>
      <c r="B68" s="69" t="s">
        <v>34</v>
      </c>
      <c r="C68" s="25">
        <f t="shared" si="39"/>
        <v>-12.8</v>
      </c>
      <c r="D68" s="25">
        <v>-4.9000000000000004</v>
      </c>
      <c r="E68" s="25">
        <v>-2.4</v>
      </c>
      <c r="F68" s="25">
        <v>-1.7</v>
      </c>
      <c r="G68" s="25">
        <v>-3.8</v>
      </c>
      <c r="H68" s="25">
        <f t="shared" si="40"/>
        <v>-21.799999999999997</v>
      </c>
      <c r="I68" s="26">
        <v>-1.7</v>
      </c>
      <c r="J68" s="26">
        <v>-6.5</v>
      </c>
      <c r="K68" s="26">
        <v>-2.1</v>
      </c>
      <c r="L68" s="26">
        <v>-11.5</v>
      </c>
      <c r="M68" s="25">
        <f t="shared" si="44"/>
        <v>-12.200000000000001</v>
      </c>
      <c r="N68" s="26">
        <v>-2.4</v>
      </c>
      <c r="O68" s="26">
        <v>-3.2</v>
      </c>
      <c r="P68" s="26">
        <v>-2.7</v>
      </c>
      <c r="Q68" s="26">
        <v>-3.9</v>
      </c>
      <c r="R68" s="24">
        <v>55</v>
      </c>
    </row>
    <row r="69" spans="1:18" s="8" customFormat="1" ht="12.75" customHeight="1" x14ac:dyDescent="0.2">
      <c r="A69" s="23">
        <v>56</v>
      </c>
      <c r="B69" s="69" t="s">
        <v>35</v>
      </c>
      <c r="C69" s="25">
        <f t="shared" si="39"/>
        <v>-3957.2</v>
      </c>
      <c r="D69" s="25">
        <v>-975.1</v>
      </c>
      <c r="E69" s="25">
        <v>-930.49999999999977</v>
      </c>
      <c r="F69" s="25">
        <v>-998.8</v>
      </c>
      <c r="G69" s="25">
        <v>-1052.8000000000002</v>
      </c>
      <c r="H69" s="25">
        <f t="shared" si="40"/>
        <v>-3888.6</v>
      </c>
      <c r="I69" s="26">
        <v>-1028.8999999999999</v>
      </c>
      <c r="J69" s="26">
        <v>-933.9</v>
      </c>
      <c r="K69" s="26">
        <v>-942</v>
      </c>
      <c r="L69" s="26">
        <v>-983.80000000000007</v>
      </c>
      <c r="M69" s="25">
        <f t="shared" si="44"/>
        <v>-3698.0000000000009</v>
      </c>
      <c r="N69" s="26">
        <v>-966.70000000000039</v>
      </c>
      <c r="O69" s="26">
        <v>-888.60000000000025</v>
      </c>
      <c r="P69" s="26">
        <v>-877.59999999999991</v>
      </c>
      <c r="Q69" s="26">
        <v>-965.10000000000014</v>
      </c>
      <c r="R69" s="24">
        <v>56</v>
      </c>
    </row>
    <row r="70" spans="1:18" s="8" customFormat="1" ht="14.1" customHeight="1" x14ac:dyDescent="0.2">
      <c r="A70" s="23">
        <v>57</v>
      </c>
      <c r="B70" s="40" t="s">
        <v>48</v>
      </c>
      <c r="C70" s="41">
        <f>SUM(C71+C72+C73+C74+C75+C76)</f>
        <v>-5824.7000000000007</v>
      </c>
      <c r="D70" s="41">
        <f t="shared" ref="D70:G70" si="45">SUM(D71+D72+D73+D74+D75+D76)</f>
        <v>-1607.4</v>
      </c>
      <c r="E70" s="41">
        <f t="shared" si="45"/>
        <v>-1390.5</v>
      </c>
      <c r="F70" s="41">
        <f t="shared" si="45"/>
        <v>-1587.4999999999998</v>
      </c>
      <c r="G70" s="41">
        <f t="shared" si="45"/>
        <v>-1239.3</v>
      </c>
      <c r="H70" s="41">
        <f>SUM(H71+H72+H73+H74+H75+H76)</f>
        <v>-6816.4</v>
      </c>
      <c r="I70" s="41">
        <f t="shared" ref="I70:L70" si="46">SUM(I71+I72+I73+I74+I75+I76)</f>
        <v>-1798.9999999999998</v>
      </c>
      <c r="J70" s="41">
        <f t="shared" si="46"/>
        <v>-1481.1</v>
      </c>
      <c r="K70" s="41">
        <f t="shared" si="46"/>
        <v>-1827.6999999999998</v>
      </c>
      <c r="L70" s="41">
        <f t="shared" si="46"/>
        <v>-1708.6</v>
      </c>
      <c r="M70" s="41">
        <f>SUM(M71+M72+M73+M74+M75+M76)</f>
        <v>-6949.6</v>
      </c>
      <c r="N70" s="41">
        <f t="shared" ref="N70:Q70" si="47">SUM(N71+N72+N73+N74+N75+N76)</f>
        <v>-2398.3000000000002</v>
      </c>
      <c r="O70" s="41">
        <f t="shared" si="47"/>
        <v>-1620.8000000000002</v>
      </c>
      <c r="P70" s="41">
        <f t="shared" si="47"/>
        <v>-1763.4</v>
      </c>
      <c r="Q70" s="41">
        <f t="shared" si="47"/>
        <v>-1167.0999999999999</v>
      </c>
      <c r="R70" s="24">
        <v>57</v>
      </c>
    </row>
    <row r="71" spans="1:18" s="8" customFormat="1" ht="12.75" customHeight="1" x14ac:dyDescent="0.2">
      <c r="A71" s="23">
        <v>58</v>
      </c>
      <c r="B71" s="69" t="s">
        <v>47</v>
      </c>
      <c r="C71" s="25">
        <f t="shared" si="39"/>
        <v>-466.9</v>
      </c>
      <c r="D71" s="25">
        <v>-107.5</v>
      </c>
      <c r="E71" s="25">
        <v>-119.5</v>
      </c>
      <c r="F71" s="25">
        <v>-124.89999999999999</v>
      </c>
      <c r="G71" s="25">
        <v>-115</v>
      </c>
      <c r="H71" s="25">
        <f t="shared" si="40"/>
        <v>-641.20000000000005</v>
      </c>
      <c r="I71" s="26">
        <v>-133.69999999999999</v>
      </c>
      <c r="J71" s="26">
        <v>-153.29999999999998</v>
      </c>
      <c r="K71" s="26">
        <v>-156.19999999999999</v>
      </c>
      <c r="L71" s="26">
        <v>-198.00000000000003</v>
      </c>
      <c r="M71" s="25">
        <f t="shared" ref="M71:M76" si="48">N71+O71+P71+Q71</f>
        <v>-420.70000000000005</v>
      </c>
      <c r="N71" s="26">
        <v>-76.2</v>
      </c>
      <c r="O71" s="26">
        <v>-125.4</v>
      </c>
      <c r="P71" s="26">
        <v>-96.7</v>
      </c>
      <c r="Q71" s="26">
        <v>-122.4</v>
      </c>
      <c r="R71" s="24">
        <v>58</v>
      </c>
    </row>
    <row r="72" spans="1:18" s="8" customFormat="1" ht="12.75" customHeight="1" x14ac:dyDescent="0.2">
      <c r="A72" s="23">
        <v>59</v>
      </c>
      <c r="B72" s="69" t="s">
        <v>49</v>
      </c>
      <c r="C72" s="25">
        <f t="shared" si="39"/>
        <v>-1270.9000000000001</v>
      </c>
      <c r="D72" s="25">
        <v>-316.5</v>
      </c>
      <c r="E72" s="25">
        <v>-322.2</v>
      </c>
      <c r="F72" s="25">
        <v>-347.5</v>
      </c>
      <c r="G72" s="25">
        <v>-284.70000000000005</v>
      </c>
      <c r="H72" s="25">
        <f t="shared" si="40"/>
        <v>-1383.9</v>
      </c>
      <c r="I72" s="26">
        <v>-339.29999999999995</v>
      </c>
      <c r="J72" s="26">
        <v>-351.5</v>
      </c>
      <c r="K72" s="26">
        <v>-339.5</v>
      </c>
      <c r="L72" s="26">
        <v>-353.6</v>
      </c>
      <c r="M72" s="25">
        <f t="shared" si="48"/>
        <v>-1609.6999999999998</v>
      </c>
      <c r="N72" s="26">
        <v>-379.6</v>
      </c>
      <c r="O72" s="26">
        <v>-391.90000000000003</v>
      </c>
      <c r="P72" s="26">
        <v>-423.3</v>
      </c>
      <c r="Q72" s="26">
        <v>-414.9</v>
      </c>
      <c r="R72" s="24">
        <v>59</v>
      </c>
    </row>
    <row r="73" spans="1:18" s="8" customFormat="1" ht="12.75" customHeight="1" x14ac:dyDescent="0.2">
      <c r="A73" s="23">
        <v>60</v>
      </c>
      <c r="B73" s="69" t="s">
        <v>32</v>
      </c>
      <c r="C73" s="25">
        <f t="shared" si="39"/>
        <v>-732.3</v>
      </c>
      <c r="D73" s="25">
        <v>-246.20000000000002</v>
      </c>
      <c r="E73" s="25">
        <v>-166.8</v>
      </c>
      <c r="F73" s="25">
        <v>-165.6</v>
      </c>
      <c r="G73" s="25">
        <v>-153.69999999999999</v>
      </c>
      <c r="H73" s="25">
        <f t="shared" si="40"/>
        <v>-736.4</v>
      </c>
      <c r="I73" s="26">
        <v>-242.2</v>
      </c>
      <c r="J73" s="26">
        <v>-168.5</v>
      </c>
      <c r="K73" s="26">
        <v>-164.4</v>
      </c>
      <c r="L73" s="26">
        <v>-161.29999999999998</v>
      </c>
      <c r="M73" s="25">
        <f t="shared" si="48"/>
        <v>-787.3</v>
      </c>
      <c r="N73" s="26">
        <v>-246</v>
      </c>
      <c r="O73" s="26">
        <v>-163.10000000000002</v>
      </c>
      <c r="P73" s="26">
        <v>-191.39999999999998</v>
      </c>
      <c r="Q73" s="26">
        <v>-186.8</v>
      </c>
      <c r="R73" s="24">
        <v>60</v>
      </c>
    </row>
    <row r="74" spans="1:18" s="8" customFormat="1" ht="12.75" customHeight="1" x14ac:dyDescent="0.2">
      <c r="A74" s="23">
        <v>61</v>
      </c>
      <c r="B74" s="69" t="s">
        <v>33</v>
      </c>
      <c r="C74" s="25">
        <f t="shared" si="39"/>
        <v>-99.3</v>
      </c>
      <c r="D74" s="25">
        <v>-24</v>
      </c>
      <c r="E74" s="25">
        <v>-24.5</v>
      </c>
      <c r="F74" s="25">
        <v>-25.3</v>
      </c>
      <c r="G74" s="25">
        <v>-25.5</v>
      </c>
      <c r="H74" s="25">
        <f t="shared" si="40"/>
        <v>-103.39999999999999</v>
      </c>
      <c r="I74" s="26">
        <v>-25.4</v>
      </c>
      <c r="J74" s="26">
        <v>-25.5</v>
      </c>
      <c r="K74" s="26">
        <v>-25.7</v>
      </c>
      <c r="L74" s="26">
        <v>-26.8</v>
      </c>
      <c r="M74" s="25">
        <f t="shared" si="48"/>
        <v>-114</v>
      </c>
      <c r="N74" s="26">
        <v>-27.4</v>
      </c>
      <c r="O74" s="26">
        <v>-27.6</v>
      </c>
      <c r="P74" s="26">
        <v>-27.8</v>
      </c>
      <c r="Q74" s="26">
        <v>-31.2</v>
      </c>
      <c r="R74" s="24">
        <v>61</v>
      </c>
    </row>
    <row r="75" spans="1:18" s="8" customFormat="1" ht="12.75" customHeight="1" x14ac:dyDescent="0.2">
      <c r="A75" s="23">
        <v>62</v>
      </c>
      <c r="B75" s="69" t="s">
        <v>34</v>
      </c>
      <c r="C75" s="25">
        <f t="shared" si="39"/>
        <v>-754.80000000000007</v>
      </c>
      <c r="D75" s="25">
        <v>-332</v>
      </c>
      <c r="E75" s="25">
        <v>-55.8</v>
      </c>
      <c r="F75" s="25">
        <v>-310.8</v>
      </c>
      <c r="G75" s="25">
        <v>-56.2</v>
      </c>
      <c r="H75" s="25">
        <f t="shared" si="40"/>
        <v>-859.4</v>
      </c>
      <c r="I75" s="26">
        <v>-353</v>
      </c>
      <c r="J75" s="26">
        <v>-63.5</v>
      </c>
      <c r="K75" s="26">
        <v>-349.4</v>
      </c>
      <c r="L75" s="26">
        <v>-93.5</v>
      </c>
      <c r="M75" s="25">
        <f t="shared" si="48"/>
        <v>-931.00000000000011</v>
      </c>
      <c r="N75" s="26">
        <v>-353.1</v>
      </c>
      <c r="O75" s="26">
        <v>-92</v>
      </c>
      <c r="P75" s="26">
        <v>-359.3</v>
      </c>
      <c r="Q75" s="26">
        <v>-126.6</v>
      </c>
      <c r="R75" s="24">
        <v>62</v>
      </c>
    </row>
    <row r="76" spans="1:18" s="8" customFormat="1" ht="12.75" customHeight="1" x14ac:dyDescent="0.2">
      <c r="A76" s="23">
        <v>63</v>
      </c>
      <c r="B76" s="69" t="s">
        <v>35</v>
      </c>
      <c r="C76" s="25">
        <f t="shared" si="39"/>
        <v>-2500.5</v>
      </c>
      <c r="D76" s="25">
        <v>-581.20000000000005</v>
      </c>
      <c r="E76" s="25">
        <v>-701.7</v>
      </c>
      <c r="F76" s="25">
        <v>-613.39999999999986</v>
      </c>
      <c r="G76" s="25">
        <v>-604.19999999999982</v>
      </c>
      <c r="H76" s="25">
        <f t="shared" si="40"/>
        <v>-3092.0999999999995</v>
      </c>
      <c r="I76" s="26">
        <v>-705.39999999999986</v>
      </c>
      <c r="J76" s="26">
        <v>-718.8</v>
      </c>
      <c r="K76" s="26">
        <v>-792.49999999999966</v>
      </c>
      <c r="L76" s="26">
        <v>-875.40000000000009</v>
      </c>
      <c r="M76" s="25">
        <f t="shared" si="48"/>
        <v>-3086.9</v>
      </c>
      <c r="N76" s="26">
        <v>-1316</v>
      </c>
      <c r="O76" s="26">
        <v>-820.8</v>
      </c>
      <c r="P76" s="26">
        <v>-664.90000000000009</v>
      </c>
      <c r="Q76" s="26">
        <v>-285.19999999999982</v>
      </c>
      <c r="R76" s="24">
        <v>63</v>
      </c>
    </row>
    <row r="77" spans="1:18" s="8" customFormat="1" ht="14.1" customHeight="1" x14ac:dyDescent="0.2">
      <c r="A77" s="23">
        <v>64</v>
      </c>
      <c r="B77" s="70" t="s">
        <v>50</v>
      </c>
      <c r="C77" s="41">
        <f>SUM(C78+C79+C80+C81+C82+C83)</f>
        <v>-9012.4</v>
      </c>
      <c r="D77" s="41">
        <f t="shared" ref="D77:G77" si="49">SUM(D78+D79+D80+D81+D82+D83)</f>
        <v>-2153.3999999999996</v>
      </c>
      <c r="E77" s="41">
        <f t="shared" si="49"/>
        <v>-2110.8000000000006</v>
      </c>
      <c r="F77" s="41">
        <f t="shared" si="49"/>
        <v>-2400.1000000000004</v>
      </c>
      <c r="G77" s="41">
        <f t="shared" si="49"/>
        <v>-2348.1</v>
      </c>
      <c r="H77" s="41">
        <f>SUM(H78+H79+H80+H81+H82+H83)</f>
        <v>-9823.5999999999985</v>
      </c>
      <c r="I77" s="41">
        <f t="shared" ref="I77:L77" si="50">SUM(I78+I79+I80+I81+I82+I83)</f>
        <v>-2380.8000000000002</v>
      </c>
      <c r="J77" s="41">
        <f t="shared" si="50"/>
        <v>-2303.4</v>
      </c>
      <c r="K77" s="41">
        <f t="shared" si="50"/>
        <v>-2561.6000000000004</v>
      </c>
      <c r="L77" s="41">
        <f t="shared" si="50"/>
        <v>-2577.7999999999997</v>
      </c>
      <c r="M77" s="41">
        <f>SUM(M78+M79+M80+M81+M82+M83)</f>
        <v>-10613</v>
      </c>
      <c r="N77" s="41">
        <f t="shared" ref="N77:Q77" si="51">SUM(N78+N79+N80+N81+N82+N83)</f>
        <v>-2463.5</v>
      </c>
      <c r="O77" s="41">
        <f t="shared" si="51"/>
        <v>-2447.2000000000007</v>
      </c>
      <c r="P77" s="41">
        <f t="shared" si="51"/>
        <v>-2832.3999999999996</v>
      </c>
      <c r="Q77" s="41">
        <f t="shared" si="51"/>
        <v>-2869.9000000000015</v>
      </c>
      <c r="R77" s="24">
        <v>64</v>
      </c>
    </row>
    <row r="78" spans="1:18" s="8" customFormat="1" ht="12.75" customHeight="1" x14ac:dyDescent="0.2">
      <c r="A78" s="23">
        <v>65</v>
      </c>
      <c r="B78" s="69" t="s">
        <v>51</v>
      </c>
      <c r="C78" s="25">
        <f>C29+C57</f>
        <v>430.60000000000036</v>
      </c>
      <c r="D78" s="25">
        <f t="shared" ref="D78:G83" si="52">D29+D57</f>
        <v>-52.700000000000045</v>
      </c>
      <c r="E78" s="25">
        <f t="shared" si="52"/>
        <v>303.09999999999991</v>
      </c>
      <c r="F78" s="25">
        <f t="shared" si="52"/>
        <v>34.900000000000091</v>
      </c>
      <c r="G78" s="25">
        <f t="shared" si="52"/>
        <v>145.30000000000018</v>
      </c>
      <c r="H78" s="25">
        <f>H29+H57</f>
        <v>507.39999999999964</v>
      </c>
      <c r="I78" s="25">
        <f t="shared" ref="I78:L78" si="53">I29+I57</f>
        <v>124.19999999999982</v>
      </c>
      <c r="J78" s="25">
        <f t="shared" si="53"/>
        <v>166.5</v>
      </c>
      <c r="K78" s="25">
        <f t="shared" si="53"/>
        <v>29.699999999999818</v>
      </c>
      <c r="L78" s="25">
        <f t="shared" si="53"/>
        <v>186.99999999999955</v>
      </c>
      <c r="M78" s="25">
        <f>M29+M57</f>
        <v>290.5</v>
      </c>
      <c r="N78" s="25">
        <f t="shared" ref="N78:Q78" si="54">N29+N57</f>
        <v>136.79999999999927</v>
      </c>
      <c r="O78" s="25">
        <f t="shared" si="54"/>
        <v>214.79999999999973</v>
      </c>
      <c r="P78" s="25">
        <f t="shared" si="54"/>
        <v>-85.700000000000273</v>
      </c>
      <c r="Q78" s="25">
        <f t="shared" si="54"/>
        <v>24.600000000000364</v>
      </c>
      <c r="R78" s="24">
        <v>65</v>
      </c>
    </row>
    <row r="79" spans="1:18" s="8" customFormat="1" ht="12.75" customHeight="1" x14ac:dyDescent="0.2">
      <c r="A79" s="23">
        <v>66</v>
      </c>
      <c r="B79" s="69" t="s">
        <v>49</v>
      </c>
      <c r="C79" s="25">
        <f t="shared" ref="C79:Q83" si="55">C30+C58</f>
        <v>0</v>
      </c>
      <c r="D79" s="25">
        <f t="shared" si="52"/>
        <v>0</v>
      </c>
      <c r="E79" s="25">
        <f t="shared" si="52"/>
        <v>0</v>
      </c>
      <c r="F79" s="25">
        <f t="shared" si="52"/>
        <v>0</v>
      </c>
      <c r="G79" s="25">
        <f t="shared" si="52"/>
        <v>0</v>
      </c>
      <c r="H79" s="25">
        <f t="shared" si="55"/>
        <v>0</v>
      </c>
      <c r="I79" s="25">
        <f t="shared" si="55"/>
        <v>0</v>
      </c>
      <c r="J79" s="25">
        <f t="shared" si="55"/>
        <v>0</v>
      </c>
      <c r="K79" s="25">
        <f t="shared" si="55"/>
        <v>0</v>
      </c>
      <c r="L79" s="25">
        <f t="shared" si="55"/>
        <v>0</v>
      </c>
      <c r="M79" s="25">
        <f t="shared" si="55"/>
        <v>0</v>
      </c>
      <c r="N79" s="25">
        <f t="shared" si="55"/>
        <v>0</v>
      </c>
      <c r="O79" s="25">
        <f t="shared" si="55"/>
        <v>0</v>
      </c>
      <c r="P79" s="25">
        <f t="shared" si="55"/>
        <v>0</v>
      </c>
      <c r="Q79" s="25">
        <f t="shared" si="55"/>
        <v>0</v>
      </c>
      <c r="R79" s="24">
        <v>66</v>
      </c>
    </row>
    <row r="80" spans="1:18" s="8" customFormat="1" ht="12.75" customHeight="1" x14ac:dyDescent="0.2">
      <c r="A80" s="23">
        <v>67</v>
      </c>
      <c r="B80" s="69" t="s">
        <v>41</v>
      </c>
      <c r="C80" s="25">
        <f t="shared" si="55"/>
        <v>0</v>
      </c>
      <c r="D80" s="25">
        <f t="shared" si="52"/>
        <v>0</v>
      </c>
      <c r="E80" s="25">
        <f t="shared" si="52"/>
        <v>0</v>
      </c>
      <c r="F80" s="25">
        <f t="shared" si="52"/>
        <v>0</v>
      </c>
      <c r="G80" s="25">
        <f t="shared" si="52"/>
        <v>0</v>
      </c>
      <c r="H80" s="25">
        <f t="shared" si="55"/>
        <v>0</v>
      </c>
      <c r="I80" s="25">
        <f t="shared" si="55"/>
        <v>0</v>
      </c>
      <c r="J80" s="25">
        <f t="shared" si="55"/>
        <v>0</v>
      </c>
      <c r="K80" s="25">
        <f t="shared" si="55"/>
        <v>0</v>
      </c>
      <c r="L80" s="25">
        <f t="shared" si="55"/>
        <v>0</v>
      </c>
      <c r="M80" s="25">
        <f t="shared" si="55"/>
        <v>0</v>
      </c>
      <c r="N80" s="25">
        <f t="shared" si="55"/>
        <v>0</v>
      </c>
      <c r="O80" s="25">
        <f t="shared" si="55"/>
        <v>0</v>
      </c>
      <c r="P80" s="25">
        <f t="shared" si="55"/>
        <v>0</v>
      </c>
      <c r="Q80" s="25">
        <f t="shared" si="55"/>
        <v>0</v>
      </c>
      <c r="R80" s="24">
        <v>67</v>
      </c>
    </row>
    <row r="81" spans="1:18" s="8" customFormat="1" ht="12.75" customHeight="1" x14ac:dyDescent="0.2">
      <c r="A81" s="23">
        <v>68</v>
      </c>
      <c r="B81" s="69" t="s">
        <v>42</v>
      </c>
      <c r="C81" s="25">
        <f t="shared" si="55"/>
        <v>0</v>
      </c>
      <c r="D81" s="25">
        <f t="shared" si="52"/>
        <v>0</v>
      </c>
      <c r="E81" s="25">
        <f t="shared" si="52"/>
        <v>0</v>
      </c>
      <c r="F81" s="25">
        <f t="shared" si="52"/>
        <v>0</v>
      </c>
      <c r="G81" s="25">
        <f t="shared" si="52"/>
        <v>0</v>
      </c>
      <c r="H81" s="25">
        <f t="shared" si="55"/>
        <v>0</v>
      </c>
      <c r="I81" s="25">
        <f t="shared" si="55"/>
        <v>0</v>
      </c>
      <c r="J81" s="25">
        <f t="shared" si="55"/>
        <v>0</v>
      </c>
      <c r="K81" s="25">
        <f t="shared" si="55"/>
        <v>0</v>
      </c>
      <c r="L81" s="25">
        <f t="shared" si="55"/>
        <v>0</v>
      </c>
      <c r="M81" s="25">
        <f t="shared" si="55"/>
        <v>0</v>
      </c>
      <c r="N81" s="25">
        <f t="shared" si="55"/>
        <v>0</v>
      </c>
      <c r="O81" s="25">
        <f t="shared" si="55"/>
        <v>0</v>
      </c>
      <c r="P81" s="25">
        <f t="shared" si="55"/>
        <v>0</v>
      </c>
      <c r="Q81" s="25">
        <f t="shared" si="55"/>
        <v>0</v>
      </c>
      <c r="R81" s="24">
        <v>68</v>
      </c>
    </row>
    <row r="82" spans="1:18" s="8" customFormat="1" ht="12.75" customHeight="1" x14ac:dyDescent="0.2">
      <c r="A82" s="23">
        <v>69</v>
      </c>
      <c r="B82" s="69" t="s">
        <v>34</v>
      </c>
      <c r="C82" s="25">
        <f t="shared" si="55"/>
        <v>0</v>
      </c>
      <c r="D82" s="25">
        <f t="shared" si="52"/>
        <v>0</v>
      </c>
      <c r="E82" s="25">
        <f t="shared" si="52"/>
        <v>0</v>
      </c>
      <c r="F82" s="25">
        <f t="shared" si="52"/>
        <v>0</v>
      </c>
      <c r="G82" s="25">
        <f t="shared" si="52"/>
        <v>0</v>
      </c>
      <c r="H82" s="25">
        <f t="shared" si="55"/>
        <v>0</v>
      </c>
      <c r="I82" s="25">
        <f t="shared" si="55"/>
        <v>0</v>
      </c>
      <c r="J82" s="25">
        <f t="shared" si="55"/>
        <v>0</v>
      </c>
      <c r="K82" s="25">
        <f t="shared" si="55"/>
        <v>0</v>
      </c>
      <c r="L82" s="25">
        <f t="shared" si="55"/>
        <v>0</v>
      </c>
      <c r="M82" s="25">
        <f t="shared" si="55"/>
        <v>0</v>
      </c>
      <c r="N82" s="25">
        <f t="shared" si="55"/>
        <v>0</v>
      </c>
      <c r="O82" s="25">
        <f t="shared" si="55"/>
        <v>0</v>
      </c>
      <c r="P82" s="25">
        <f t="shared" si="55"/>
        <v>0</v>
      </c>
      <c r="Q82" s="25">
        <f t="shared" si="55"/>
        <v>0</v>
      </c>
      <c r="R82" s="24">
        <v>69</v>
      </c>
    </row>
    <row r="83" spans="1:18" s="8" customFormat="1" ht="12.75" customHeight="1" x14ac:dyDescent="0.2">
      <c r="A83" s="23">
        <v>70</v>
      </c>
      <c r="B83" s="69" t="s">
        <v>35</v>
      </c>
      <c r="C83" s="25">
        <f t="shared" si="55"/>
        <v>-9443</v>
      </c>
      <c r="D83" s="25">
        <f t="shared" si="52"/>
        <v>-2100.6999999999994</v>
      </c>
      <c r="E83" s="25">
        <f t="shared" si="52"/>
        <v>-2413.9000000000005</v>
      </c>
      <c r="F83" s="25">
        <f t="shared" si="52"/>
        <v>-2435.0000000000005</v>
      </c>
      <c r="G83" s="25">
        <f t="shared" si="52"/>
        <v>-2493.4</v>
      </c>
      <c r="H83" s="25">
        <f t="shared" si="55"/>
        <v>-10330.999999999998</v>
      </c>
      <c r="I83" s="25">
        <f t="shared" si="55"/>
        <v>-2505</v>
      </c>
      <c r="J83" s="25">
        <f t="shared" si="55"/>
        <v>-2469.9</v>
      </c>
      <c r="K83" s="25">
        <f t="shared" si="55"/>
        <v>-2591.3000000000002</v>
      </c>
      <c r="L83" s="25">
        <f t="shared" si="55"/>
        <v>-2764.7999999999993</v>
      </c>
      <c r="M83" s="25">
        <f t="shared" si="55"/>
        <v>-10903.5</v>
      </c>
      <c r="N83" s="25">
        <f t="shared" si="55"/>
        <v>-2600.2999999999993</v>
      </c>
      <c r="O83" s="25">
        <f t="shared" si="55"/>
        <v>-2662.0000000000005</v>
      </c>
      <c r="P83" s="25">
        <f t="shared" si="55"/>
        <v>-2746.6999999999994</v>
      </c>
      <c r="Q83" s="25">
        <f t="shared" si="55"/>
        <v>-2894.5000000000018</v>
      </c>
      <c r="R83" s="24">
        <v>70</v>
      </c>
    </row>
    <row r="84" spans="1:18" s="8" customFormat="1" ht="14.1" customHeight="1" x14ac:dyDescent="0.2">
      <c r="A84" s="23">
        <v>71</v>
      </c>
      <c r="B84" s="70" t="s">
        <v>52</v>
      </c>
      <c r="C84" s="41">
        <f>SUM(C85+C86+C87+C88+C89+C90)</f>
        <v>8056.9</v>
      </c>
      <c r="D84" s="41">
        <f t="shared" ref="D84:G84" si="56">SUM(D85+D86+D87+D88+D89+D90)</f>
        <v>2111.3000000000002</v>
      </c>
      <c r="E84" s="41">
        <f t="shared" si="56"/>
        <v>1975.1</v>
      </c>
      <c r="F84" s="41">
        <f t="shared" si="56"/>
        <v>1974.8999999999999</v>
      </c>
      <c r="G84" s="41">
        <f t="shared" si="56"/>
        <v>1995.6</v>
      </c>
      <c r="H84" s="41">
        <f>SUM(H85+H86+H87+H88+H89+H90)</f>
        <v>9338.9</v>
      </c>
      <c r="I84" s="41">
        <f t="shared" ref="I84:L84" si="57">SUM(I85+I86+I87+I88+I89+I90)</f>
        <v>2388.5000000000005</v>
      </c>
      <c r="J84" s="41">
        <f t="shared" si="57"/>
        <v>2382.8000000000002</v>
      </c>
      <c r="K84" s="41">
        <f t="shared" si="57"/>
        <v>2294.9999999999995</v>
      </c>
      <c r="L84" s="41">
        <f t="shared" si="57"/>
        <v>2272.5999999999995</v>
      </c>
      <c r="M84" s="41">
        <f>SUM(M85+M86+M87+M88+M89+M90)</f>
        <v>10025.5</v>
      </c>
      <c r="N84" s="41">
        <f t="shared" ref="N84:Q84" si="58">SUM(N85+N86+N87+N88+N89+N90)</f>
        <v>2665.7000000000007</v>
      </c>
      <c r="O84" s="41">
        <f t="shared" si="58"/>
        <v>2611</v>
      </c>
      <c r="P84" s="41">
        <f t="shared" si="58"/>
        <v>2433.9999999999991</v>
      </c>
      <c r="Q84" s="41">
        <f t="shared" si="58"/>
        <v>2314.7999999999997</v>
      </c>
      <c r="R84" s="24">
        <v>71</v>
      </c>
    </row>
    <row r="85" spans="1:18" s="8" customFormat="1" ht="12.75" customHeight="1" x14ac:dyDescent="0.2">
      <c r="A85" s="23">
        <v>72</v>
      </c>
      <c r="B85" s="69" t="s">
        <v>51</v>
      </c>
      <c r="C85" s="25">
        <f>C36+C64</f>
        <v>-333.4</v>
      </c>
      <c r="D85" s="25">
        <f t="shared" ref="D85:G90" si="59">D36+D64</f>
        <v>-77.7</v>
      </c>
      <c r="E85" s="25">
        <f t="shared" si="59"/>
        <v>-105.2</v>
      </c>
      <c r="F85" s="25">
        <f t="shared" si="59"/>
        <v>-77.599999999999994</v>
      </c>
      <c r="G85" s="25">
        <f t="shared" si="59"/>
        <v>-72.899999999999991</v>
      </c>
      <c r="H85" s="25">
        <f>H36+H64</f>
        <v>-316</v>
      </c>
      <c r="I85" s="25">
        <f t="shared" ref="I85:L85" si="60">I36+I64</f>
        <v>-77</v>
      </c>
      <c r="J85" s="25">
        <f t="shared" si="60"/>
        <v>-71.8</v>
      </c>
      <c r="K85" s="25">
        <f t="shared" si="60"/>
        <v>-85.8</v>
      </c>
      <c r="L85" s="25">
        <f t="shared" si="60"/>
        <v>-81.400000000000006</v>
      </c>
      <c r="M85" s="25">
        <f>M36+M64</f>
        <v>-214.29999999999998</v>
      </c>
      <c r="N85" s="25">
        <f t="shared" ref="N85:Q85" si="61">N36+N64</f>
        <v>-65.900000000000006</v>
      </c>
      <c r="O85" s="25">
        <f t="shared" si="61"/>
        <v>-41.100000000000009</v>
      </c>
      <c r="P85" s="25">
        <f t="shared" si="61"/>
        <v>-55.6</v>
      </c>
      <c r="Q85" s="25">
        <f t="shared" si="61"/>
        <v>-51.699999999999996</v>
      </c>
      <c r="R85" s="24">
        <v>72</v>
      </c>
    </row>
    <row r="86" spans="1:18" s="8" customFormat="1" ht="12.75" customHeight="1" x14ac:dyDescent="0.2">
      <c r="A86" s="23">
        <v>73</v>
      </c>
      <c r="B86" s="69" t="s">
        <v>49</v>
      </c>
      <c r="C86" s="25">
        <f t="shared" ref="C86:Q90" si="62">C37+C65</f>
        <v>11.800000000000068</v>
      </c>
      <c r="D86" s="25">
        <f t="shared" si="59"/>
        <v>-10.599999999999994</v>
      </c>
      <c r="E86" s="25">
        <f t="shared" si="59"/>
        <v>-2.1999999999999886</v>
      </c>
      <c r="F86" s="25">
        <f t="shared" si="59"/>
        <v>5.1000000000000014</v>
      </c>
      <c r="G86" s="25">
        <f t="shared" si="59"/>
        <v>19.500000000000014</v>
      </c>
      <c r="H86" s="25">
        <f t="shared" si="62"/>
        <v>-0.29999999999995453</v>
      </c>
      <c r="I86" s="25">
        <f t="shared" si="62"/>
        <v>-10.199999999999989</v>
      </c>
      <c r="J86" s="25">
        <f t="shared" si="62"/>
        <v>8.2000000000000028</v>
      </c>
      <c r="K86" s="25">
        <f t="shared" si="62"/>
        <v>-2.1000000000000085</v>
      </c>
      <c r="L86" s="25">
        <f t="shared" si="62"/>
        <v>3.8000000000000114</v>
      </c>
      <c r="M86" s="25">
        <f t="shared" si="62"/>
        <v>-50.30000000000004</v>
      </c>
      <c r="N86" s="25">
        <f t="shared" si="62"/>
        <v>-6.5000000000000142</v>
      </c>
      <c r="O86" s="25">
        <f t="shared" si="62"/>
        <v>-13.700000000000003</v>
      </c>
      <c r="P86" s="25">
        <f t="shared" si="62"/>
        <v>-9.8000000000000043</v>
      </c>
      <c r="Q86" s="25">
        <f t="shared" si="62"/>
        <v>-20.299999999999997</v>
      </c>
      <c r="R86" s="24">
        <v>73</v>
      </c>
    </row>
    <row r="87" spans="1:18" s="8" customFormat="1" ht="12.75" customHeight="1" x14ac:dyDescent="0.2">
      <c r="A87" s="23">
        <v>74</v>
      </c>
      <c r="B87" s="69" t="s">
        <v>32</v>
      </c>
      <c r="C87" s="25">
        <f t="shared" si="62"/>
        <v>49.3</v>
      </c>
      <c r="D87" s="25">
        <f t="shared" si="59"/>
        <v>10.799999999999997</v>
      </c>
      <c r="E87" s="25">
        <f t="shared" si="59"/>
        <v>17.299999999999997</v>
      </c>
      <c r="F87" s="25">
        <f t="shared" si="59"/>
        <v>14.899999999999999</v>
      </c>
      <c r="G87" s="25">
        <f t="shared" si="59"/>
        <v>6.3000000000000043</v>
      </c>
      <c r="H87" s="25">
        <f t="shared" si="62"/>
        <v>30.599999999999994</v>
      </c>
      <c r="I87" s="25">
        <f t="shared" si="62"/>
        <v>10.400000000000002</v>
      </c>
      <c r="J87" s="25">
        <f t="shared" si="62"/>
        <v>10.699999999999996</v>
      </c>
      <c r="K87" s="25">
        <f t="shared" si="62"/>
        <v>5.1999999999999993</v>
      </c>
      <c r="L87" s="25">
        <f t="shared" si="62"/>
        <v>4.3000000000000043</v>
      </c>
      <c r="M87" s="25">
        <f t="shared" si="62"/>
        <v>-2.5</v>
      </c>
      <c r="N87" s="25">
        <f t="shared" si="62"/>
        <v>27.699999999999996</v>
      </c>
      <c r="O87" s="25">
        <f t="shared" si="62"/>
        <v>-1.5999999999999943</v>
      </c>
      <c r="P87" s="25">
        <f t="shared" si="62"/>
        <v>-2.8999999999999986</v>
      </c>
      <c r="Q87" s="25">
        <f t="shared" si="62"/>
        <v>-25.699999999999996</v>
      </c>
      <c r="R87" s="24">
        <v>74</v>
      </c>
    </row>
    <row r="88" spans="1:18" s="8" customFormat="1" ht="12.75" customHeight="1" x14ac:dyDescent="0.2">
      <c r="A88" s="23">
        <v>75</v>
      </c>
      <c r="B88" s="69" t="s">
        <v>33</v>
      </c>
      <c r="C88" s="25">
        <f t="shared" si="62"/>
        <v>2389.3000000000002</v>
      </c>
      <c r="D88" s="25">
        <f t="shared" si="59"/>
        <v>594.6</v>
      </c>
      <c r="E88" s="25">
        <f t="shared" si="59"/>
        <v>547.9</v>
      </c>
      <c r="F88" s="25">
        <f t="shared" si="59"/>
        <v>593.9</v>
      </c>
      <c r="G88" s="25">
        <f t="shared" si="59"/>
        <v>652.9</v>
      </c>
      <c r="H88" s="25">
        <f t="shared" si="62"/>
        <v>2796.3999999999996</v>
      </c>
      <c r="I88" s="25">
        <f t="shared" si="62"/>
        <v>693.3</v>
      </c>
      <c r="J88" s="25">
        <f t="shared" si="62"/>
        <v>666.5</v>
      </c>
      <c r="K88" s="25">
        <f t="shared" si="62"/>
        <v>694.09999999999991</v>
      </c>
      <c r="L88" s="25">
        <f t="shared" si="62"/>
        <v>742.5</v>
      </c>
      <c r="M88" s="25">
        <f t="shared" si="62"/>
        <v>2994.1</v>
      </c>
      <c r="N88" s="25">
        <f t="shared" si="62"/>
        <v>732.2</v>
      </c>
      <c r="O88" s="25">
        <f t="shared" si="62"/>
        <v>745.4</v>
      </c>
      <c r="P88" s="25">
        <f t="shared" si="62"/>
        <v>749.4</v>
      </c>
      <c r="Q88" s="25">
        <f t="shared" si="62"/>
        <v>767.1</v>
      </c>
      <c r="R88" s="24">
        <v>75</v>
      </c>
    </row>
    <row r="89" spans="1:18" s="8" customFormat="1" ht="12.75" customHeight="1" x14ac:dyDescent="0.2">
      <c r="A89" s="23">
        <v>76</v>
      </c>
      <c r="B89" s="69" t="s">
        <v>34</v>
      </c>
      <c r="C89" s="25">
        <f t="shared" si="62"/>
        <v>-12.8</v>
      </c>
      <c r="D89" s="25">
        <f t="shared" si="59"/>
        <v>-4.9000000000000004</v>
      </c>
      <c r="E89" s="25">
        <f t="shared" si="59"/>
        <v>-2.4</v>
      </c>
      <c r="F89" s="25">
        <f t="shared" si="59"/>
        <v>-1.7</v>
      </c>
      <c r="G89" s="25">
        <f t="shared" si="59"/>
        <v>-3.8</v>
      </c>
      <c r="H89" s="25">
        <f t="shared" si="62"/>
        <v>-21.799999999999997</v>
      </c>
      <c r="I89" s="25">
        <f t="shared" si="62"/>
        <v>-1.7</v>
      </c>
      <c r="J89" s="25">
        <f t="shared" si="62"/>
        <v>-6.5</v>
      </c>
      <c r="K89" s="25">
        <f t="shared" si="62"/>
        <v>-2.1</v>
      </c>
      <c r="L89" s="25">
        <f t="shared" si="62"/>
        <v>-11.5</v>
      </c>
      <c r="M89" s="25">
        <f t="shared" si="62"/>
        <v>-12.200000000000001</v>
      </c>
      <c r="N89" s="25">
        <f t="shared" si="62"/>
        <v>-2.4</v>
      </c>
      <c r="O89" s="25">
        <f t="shared" si="62"/>
        <v>-3.2</v>
      </c>
      <c r="P89" s="25">
        <f t="shared" si="62"/>
        <v>-2.7</v>
      </c>
      <c r="Q89" s="25">
        <f t="shared" si="62"/>
        <v>-3.9</v>
      </c>
      <c r="R89" s="24">
        <v>76</v>
      </c>
    </row>
    <row r="90" spans="1:18" s="8" customFormat="1" ht="12.75" customHeight="1" x14ac:dyDescent="0.2">
      <c r="A90" s="23">
        <v>77</v>
      </c>
      <c r="B90" s="69" t="s">
        <v>35</v>
      </c>
      <c r="C90" s="25">
        <f t="shared" si="62"/>
        <v>5952.7</v>
      </c>
      <c r="D90" s="25">
        <f t="shared" si="59"/>
        <v>1599.1000000000004</v>
      </c>
      <c r="E90" s="25">
        <f t="shared" si="59"/>
        <v>1519.7</v>
      </c>
      <c r="F90" s="25">
        <f t="shared" si="59"/>
        <v>1440.3</v>
      </c>
      <c r="G90" s="25">
        <f t="shared" si="59"/>
        <v>1393.6</v>
      </c>
      <c r="H90" s="25">
        <f t="shared" si="62"/>
        <v>6850</v>
      </c>
      <c r="I90" s="25">
        <f t="shared" si="62"/>
        <v>1773.7000000000005</v>
      </c>
      <c r="J90" s="25">
        <f t="shared" si="62"/>
        <v>1775.7000000000003</v>
      </c>
      <c r="K90" s="25">
        <f t="shared" si="62"/>
        <v>1685.6999999999998</v>
      </c>
      <c r="L90" s="25">
        <f t="shared" si="62"/>
        <v>1614.8999999999992</v>
      </c>
      <c r="M90" s="25">
        <f t="shared" si="62"/>
        <v>7310.7</v>
      </c>
      <c r="N90" s="25">
        <f t="shared" si="62"/>
        <v>1980.6000000000008</v>
      </c>
      <c r="O90" s="25">
        <f t="shared" si="62"/>
        <v>1925.2000000000003</v>
      </c>
      <c r="P90" s="25">
        <f t="shared" si="62"/>
        <v>1755.5999999999995</v>
      </c>
      <c r="Q90" s="25">
        <f t="shared" si="62"/>
        <v>1649.2999999999995</v>
      </c>
      <c r="R90" s="24">
        <v>77</v>
      </c>
    </row>
    <row r="91" spans="1:18" s="8" customFormat="1" ht="14.1" customHeight="1" x14ac:dyDescent="0.2">
      <c r="A91" s="23">
        <v>78</v>
      </c>
      <c r="B91" s="70" t="s">
        <v>53</v>
      </c>
      <c r="C91" s="41">
        <f>SUM(C92+C93+C94+C95+C96+C97)</f>
        <v>-3559.3</v>
      </c>
      <c r="D91" s="41">
        <f t="shared" ref="D91:G91" si="63">SUM(D92+D93+D94+D95+D96+D97)</f>
        <v>-952.40000000000009</v>
      </c>
      <c r="E91" s="41">
        <f t="shared" si="63"/>
        <v>-843</v>
      </c>
      <c r="F91" s="41">
        <f t="shared" si="63"/>
        <v>-1048.1999999999998</v>
      </c>
      <c r="G91" s="41">
        <f t="shared" si="63"/>
        <v>-715.69999999999993</v>
      </c>
      <c r="H91" s="41">
        <f>SUM(H92+H93+H94+H95+H96+H97)</f>
        <v>-4331.1000000000004</v>
      </c>
      <c r="I91" s="41">
        <f t="shared" ref="I91:L91" si="64">SUM(I92+I93+I94+I95+I96+I97)</f>
        <v>-1121.6999999999998</v>
      </c>
      <c r="J91" s="41">
        <f t="shared" si="64"/>
        <v>-899.9</v>
      </c>
      <c r="K91" s="41">
        <f t="shared" si="64"/>
        <v>-1224.9999999999998</v>
      </c>
      <c r="L91" s="41">
        <f t="shared" si="64"/>
        <v>-1084.5000000000002</v>
      </c>
      <c r="M91" s="41">
        <f>SUM(M92+M93+M94+M95+M96+M97)</f>
        <v>-4407.6000000000004</v>
      </c>
      <c r="N91" s="41">
        <f t="shared" ref="N91:Q91" si="65">SUM(N92+N93+N94+N95+N96+N97)</f>
        <v>-1725.8000000000002</v>
      </c>
      <c r="O91" s="41">
        <f t="shared" si="65"/>
        <v>-1051.5999999999999</v>
      </c>
      <c r="P91" s="41">
        <f t="shared" si="65"/>
        <v>-1154.9000000000001</v>
      </c>
      <c r="Q91" s="41">
        <f t="shared" si="65"/>
        <v>-475.29999999999984</v>
      </c>
      <c r="R91" s="24">
        <v>78</v>
      </c>
    </row>
    <row r="92" spans="1:18" s="8" customFormat="1" ht="12.75" customHeight="1" x14ac:dyDescent="0.2">
      <c r="A92" s="23">
        <v>79</v>
      </c>
      <c r="B92" s="69" t="s">
        <v>37</v>
      </c>
      <c r="C92" s="25">
        <f>C43+C71</f>
        <v>-465.09999999999997</v>
      </c>
      <c r="D92" s="25">
        <f t="shared" ref="D92:G97" si="66">D43+D71</f>
        <v>-106.8</v>
      </c>
      <c r="E92" s="25">
        <f t="shared" si="66"/>
        <v>-118.7</v>
      </c>
      <c r="F92" s="25">
        <f t="shared" si="66"/>
        <v>-124.8</v>
      </c>
      <c r="G92" s="25">
        <f t="shared" si="66"/>
        <v>-114.8</v>
      </c>
      <c r="H92" s="25">
        <f>H43+H71</f>
        <v>-639.80000000000007</v>
      </c>
      <c r="I92" s="25">
        <f t="shared" ref="I92:L92" si="67">I43+I71</f>
        <v>-133.19999999999999</v>
      </c>
      <c r="J92" s="25">
        <f t="shared" si="67"/>
        <v>-152.89999999999998</v>
      </c>
      <c r="K92" s="25">
        <f t="shared" si="67"/>
        <v>-156</v>
      </c>
      <c r="L92" s="25">
        <f t="shared" si="67"/>
        <v>-197.70000000000002</v>
      </c>
      <c r="M92" s="25">
        <f>M43+M71</f>
        <v>-418.80000000000007</v>
      </c>
      <c r="N92" s="25">
        <f t="shared" ref="N92:Q92" si="68">N43+N71</f>
        <v>-75.600000000000009</v>
      </c>
      <c r="O92" s="25">
        <f t="shared" si="68"/>
        <v>-125</v>
      </c>
      <c r="P92" s="25">
        <f t="shared" si="68"/>
        <v>-96.100000000000009</v>
      </c>
      <c r="Q92" s="25">
        <f t="shared" si="68"/>
        <v>-122.10000000000001</v>
      </c>
      <c r="R92" s="24">
        <v>79</v>
      </c>
    </row>
    <row r="93" spans="1:18" s="8" customFormat="1" ht="12.75" customHeight="1" x14ac:dyDescent="0.2">
      <c r="A93" s="23">
        <v>80</v>
      </c>
      <c r="B93" s="69" t="s">
        <v>49</v>
      </c>
      <c r="C93" s="25">
        <f t="shared" ref="C93:Q97" si="69">C44+C72</f>
        <v>-53.5</v>
      </c>
      <c r="D93" s="25">
        <f t="shared" si="66"/>
        <v>-24.600000000000023</v>
      </c>
      <c r="E93" s="25">
        <f t="shared" si="66"/>
        <v>-9.0999999999999659</v>
      </c>
      <c r="F93" s="25">
        <f t="shared" si="66"/>
        <v>-47.5</v>
      </c>
      <c r="G93" s="25">
        <f t="shared" si="66"/>
        <v>27.699999999999932</v>
      </c>
      <c r="H93" s="25">
        <f t="shared" si="69"/>
        <v>-78.5</v>
      </c>
      <c r="I93" s="25">
        <f t="shared" si="69"/>
        <v>-10.699999999999932</v>
      </c>
      <c r="J93" s="25">
        <f t="shared" si="69"/>
        <v>-38.399999999999977</v>
      </c>
      <c r="K93" s="25">
        <f t="shared" si="69"/>
        <v>-40.699999999999989</v>
      </c>
      <c r="L93" s="25">
        <f t="shared" si="69"/>
        <v>11.299999999999955</v>
      </c>
      <c r="M93" s="25">
        <f t="shared" si="69"/>
        <v>-216.09999999999991</v>
      </c>
      <c r="N93" s="25">
        <f t="shared" si="69"/>
        <v>-52.5</v>
      </c>
      <c r="O93" s="25">
        <f t="shared" si="69"/>
        <v>-61.500000000000057</v>
      </c>
      <c r="P93" s="25">
        <f t="shared" si="69"/>
        <v>-82.5</v>
      </c>
      <c r="Q93" s="25">
        <f t="shared" si="69"/>
        <v>-19.600000000000023</v>
      </c>
      <c r="R93" s="24">
        <v>80</v>
      </c>
    </row>
    <row r="94" spans="1:18" s="8" customFormat="1" ht="12.75" customHeight="1" x14ac:dyDescent="0.2">
      <c r="A94" s="23">
        <v>81</v>
      </c>
      <c r="B94" s="69" t="s">
        <v>41</v>
      </c>
      <c r="C94" s="25">
        <f t="shared" si="69"/>
        <v>35.299999999999955</v>
      </c>
      <c r="D94" s="25">
        <f t="shared" si="66"/>
        <v>7.6999999999999602</v>
      </c>
      <c r="E94" s="25">
        <f t="shared" si="66"/>
        <v>3.5999999999999943</v>
      </c>
      <c r="F94" s="25">
        <f t="shared" si="66"/>
        <v>3.5</v>
      </c>
      <c r="G94" s="25">
        <f t="shared" si="66"/>
        <v>20.5</v>
      </c>
      <c r="H94" s="25">
        <f t="shared" si="69"/>
        <v>24</v>
      </c>
      <c r="I94" s="25">
        <f t="shared" si="69"/>
        <v>7.2000000000000171</v>
      </c>
      <c r="J94" s="25">
        <f t="shared" si="69"/>
        <v>3.4000000000000057</v>
      </c>
      <c r="K94" s="25">
        <f t="shared" si="69"/>
        <v>6.7999999999999829</v>
      </c>
      <c r="L94" s="25">
        <f t="shared" si="69"/>
        <v>6.6000000000000227</v>
      </c>
      <c r="M94" s="25">
        <f t="shared" si="69"/>
        <v>24.200000000000045</v>
      </c>
      <c r="N94" s="25">
        <f t="shared" si="69"/>
        <v>-10.199999999999989</v>
      </c>
      <c r="O94" s="25">
        <f t="shared" si="69"/>
        <v>6.1999999999999602</v>
      </c>
      <c r="P94" s="25">
        <f t="shared" si="69"/>
        <v>5.7000000000000171</v>
      </c>
      <c r="Q94" s="25">
        <f t="shared" si="69"/>
        <v>22.5</v>
      </c>
      <c r="R94" s="24">
        <v>81</v>
      </c>
    </row>
    <row r="95" spans="1:18" s="8" customFormat="1" ht="12.75" customHeight="1" x14ac:dyDescent="0.2">
      <c r="A95" s="23">
        <v>82</v>
      </c>
      <c r="B95" s="69" t="s">
        <v>33</v>
      </c>
      <c r="C95" s="25">
        <f t="shared" si="69"/>
        <v>-80.3</v>
      </c>
      <c r="D95" s="25">
        <f t="shared" si="66"/>
        <v>-19.899999999999999</v>
      </c>
      <c r="E95" s="25">
        <f t="shared" si="66"/>
        <v>-20.100000000000001</v>
      </c>
      <c r="F95" s="25">
        <f t="shared" si="66"/>
        <v>-19.200000000000003</v>
      </c>
      <c r="G95" s="25">
        <f t="shared" si="66"/>
        <v>-21.1</v>
      </c>
      <c r="H95" s="25">
        <f t="shared" si="69"/>
        <v>-65.599999999999994</v>
      </c>
      <c r="I95" s="25">
        <f t="shared" si="69"/>
        <v>-18.5</v>
      </c>
      <c r="J95" s="25">
        <f t="shared" si="69"/>
        <v>-17.5</v>
      </c>
      <c r="K95" s="25">
        <f t="shared" si="69"/>
        <v>-14.6</v>
      </c>
      <c r="L95" s="25">
        <f t="shared" si="69"/>
        <v>-15</v>
      </c>
      <c r="M95" s="25">
        <f t="shared" si="69"/>
        <v>-34.5</v>
      </c>
      <c r="N95" s="25">
        <f t="shared" si="69"/>
        <v>-20.7</v>
      </c>
      <c r="O95" s="25">
        <f t="shared" si="69"/>
        <v>-11</v>
      </c>
      <c r="P95" s="25">
        <f t="shared" si="69"/>
        <v>-8</v>
      </c>
      <c r="Q95" s="25">
        <f t="shared" si="69"/>
        <v>5.1999999999999993</v>
      </c>
      <c r="R95" s="24">
        <v>82</v>
      </c>
    </row>
    <row r="96" spans="1:18" s="8" customFormat="1" ht="12.75" customHeight="1" x14ac:dyDescent="0.2">
      <c r="A96" s="23">
        <v>83</v>
      </c>
      <c r="B96" s="69" t="s">
        <v>54</v>
      </c>
      <c r="C96" s="25">
        <f t="shared" si="69"/>
        <v>-754.80000000000007</v>
      </c>
      <c r="D96" s="25">
        <f t="shared" si="66"/>
        <v>-332</v>
      </c>
      <c r="E96" s="25">
        <f t="shared" si="66"/>
        <v>-55.8</v>
      </c>
      <c r="F96" s="25">
        <f t="shared" si="66"/>
        <v>-310.8</v>
      </c>
      <c r="G96" s="25">
        <f t="shared" si="66"/>
        <v>-56.2</v>
      </c>
      <c r="H96" s="25">
        <f t="shared" si="69"/>
        <v>-859.4</v>
      </c>
      <c r="I96" s="25">
        <f t="shared" si="69"/>
        <v>-353</v>
      </c>
      <c r="J96" s="25">
        <f t="shared" si="69"/>
        <v>-63.5</v>
      </c>
      <c r="K96" s="25">
        <f t="shared" si="69"/>
        <v>-349.4</v>
      </c>
      <c r="L96" s="25">
        <f t="shared" si="69"/>
        <v>-93.5</v>
      </c>
      <c r="M96" s="25">
        <f t="shared" si="69"/>
        <v>-931.00000000000011</v>
      </c>
      <c r="N96" s="25">
        <f t="shared" si="69"/>
        <v>-353.1</v>
      </c>
      <c r="O96" s="25">
        <f t="shared" si="69"/>
        <v>-92</v>
      </c>
      <c r="P96" s="25">
        <f t="shared" si="69"/>
        <v>-359.3</v>
      </c>
      <c r="Q96" s="25">
        <f t="shared" si="69"/>
        <v>-126.6</v>
      </c>
      <c r="R96" s="24">
        <v>83</v>
      </c>
    </row>
    <row r="97" spans="1:18" s="8" customFormat="1" ht="12.75" customHeight="1" x14ac:dyDescent="0.2">
      <c r="A97" s="23">
        <v>84</v>
      </c>
      <c r="B97" s="69" t="s">
        <v>35</v>
      </c>
      <c r="C97" s="25">
        <f t="shared" si="69"/>
        <v>-2240.9</v>
      </c>
      <c r="D97" s="25">
        <f t="shared" si="66"/>
        <v>-476.80000000000007</v>
      </c>
      <c r="E97" s="25">
        <f t="shared" si="66"/>
        <v>-642.90000000000009</v>
      </c>
      <c r="F97" s="25">
        <f t="shared" si="66"/>
        <v>-549.39999999999986</v>
      </c>
      <c r="G97" s="25">
        <f t="shared" si="66"/>
        <v>-571.79999999999984</v>
      </c>
      <c r="H97" s="25">
        <f t="shared" si="69"/>
        <v>-2711.7999999999997</v>
      </c>
      <c r="I97" s="25">
        <f t="shared" si="69"/>
        <v>-613.49999999999977</v>
      </c>
      <c r="J97" s="25">
        <f t="shared" si="69"/>
        <v>-631</v>
      </c>
      <c r="K97" s="25">
        <f t="shared" si="69"/>
        <v>-671.0999999999998</v>
      </c>
      <c r="L97" s="25">
        <f t="shared" si="69"/>
        <v>-796.20000000000016</v>
      </c>
      <c r="M97" s="25">
        <f t="shared" si="69"/>
        <v>-2831.4</v>
      </c>
      <c r="N97" s="25">
        <f t="shared" si="69"/>
        <v>-1213.7</v>
      </c>
      <c r="O97" s="25">
        <f t="shared" si="69"/>
        <v>-768.3</v>
      </c>
      <c r="P97" s="25">
        <f t="shared" si="69"/>
        <v>-614.70000000000016</v>
      </c>
      <c r="Q97" s="25">
        <f t="shared" si="69"/>
        <v>-234.69999999999982</v>
      </c>
      <c r="R97" s="24">
        <v>84</v>
      </c>
    </row>
    <row r="98" spans="1:18" s="8" customFormat="1" ht="14.1" customHeight="1" x14ac:dyDescent="0.2">
      <c r="A98" s="23">
        <v>85</v>
      </c>
      <c r="B98" s="40" t="s">
        <v>55</v>
      </c>
      <c r="C98" s="41">
        <f>SUM(C99+C100+C101+C102+C103+C104)</f>
        <v>-119.19999999999999</v>
      </c>
      <c r="D98" s="41">
        <f t="shared" ref="D98:G98" si="70">SUM(D99+D100+D101+D102+D103+D104)</f>
        <v>-22.499999999999993</v>
      </c>
      <c r="E98" s="41">
        <f t="shared" si="70"/>
        <v>-36.800000000000011</v>
      </c>
      <c r="F98" s="41">
        <f t="shared" si="70"/>
        <v>-34.499999999999986</v>
      </c>
      <c r="G98" s="41">
        <f t="shared" si="70"/>
        <v>-25.400000000000006</v>
      </c>
      <c r="H98" s="41">
        <f>SUM(H99+H100+H101+H102+H103+H104)</f>
        <v>-124.79999999999994</v>
      </c>
      <c r="I98" s="41">
        <f t="shared" ref="I98:L98" si="71">SUM(I99+I100+I101+I102+I103+I104)</f>
        <v>-18.599999999999987</v>
      </c>
      <c r="J98" s="41">
        <f t="shared" si="71"/>
        <v>-40.39999999999997</v>
      </c>
      <c r="K98" s="41">
        <f t="shared" si="71"/>
        <v>-37.199999999999982</v>
      </c>
      <c r="L98" s="41">
        <f t="shared" si="71"/>
        <v>-28.599999999999987</v>
      </c>
      <c r="M98" s="41">
        <f>SUM(M99+M100+M101+M102+M103+M104)</f>
        <v>-71.600000000000023</v>
      </c>
      <c r="N98" s="41">
        <f t="shared" ref="N98:Q98" si="72">SUM(N99+N100+N101+N102+N103+N104)</f>
        <v>-20.900000000000013</v>
      </c>
      <c r="O98" s="41">
        <f t="shared" si="72"/>
        <v>-7.1000000000000005</v>
      </c>
      <c r="P98" s="41">
        <f t="shared" si="72"/>
        <v>-32.20000000000001</v>
      </c>
      <c r="Q98" s="41">
        <f t="shared" si="72"/>
        <v>-11.399999999999999</v>
      </c>
      <c r="R98" s="24">
        <v>85</v>
      </c>
    </row>
    <row r="99" spans="1:18" s="8" customFormat="1" ht="12.75" customHeight="1" x14ac:dyDescent="0.2">
      <c r="A99" s="23">
        <v>86</v>
      </c>
      <c r="B99" s="69" t="s">
        <v>37</v>
      </c>
      <c r="C99" s="25">
        <f t="shared" ref="C99:C104" si="73">D99+E99+F99+G99</f>
        <v>0</v>
      </c>
      <c r="D99" s="25">
        <v>0</v>
      </c>
      <c r="E99" s="25">
        <v>0</v>
      </c>
      <c r="F99" s="25">
        <v>0</v>
      </c>
      <c r="G99" s="25">
        <v>0</v>
      </c>
      <c r="H99" s="25">
        <f t="shared" ref="H99:H104" si="74">I99+J99+K99+L99</f>
        <v>0</v>
      </c>
      <c r="I99" s="26">
        <v>0</v>
      </c>
      <c r="J99" s="26">
        <v>0</v>
      </c>
      <c r="K99" s="26">
        <v>0</v>
      </c>
      <c r="L99" s="26">
        <v>0</v>
      </c>
      <c r="M99" s="25">
        <f t="shared" ref="M99:M104" si="75">N99+O99+P99+Q99</f>
        <v>0</v>
      </c>
      <c r="N99" s="26">
        <v>0</v>
      </c>
      <c r="O99" s="26">
        <v>0</v>
      </c>
      <c r="P99" s="26">
        <v>0</v>
      </c>
      <c r="Q99" s="26">
        <v>0</v>
      </c>
      <c r="R99" s="24">
        <v>86</v>
      </c>
    </row>
    <row r="100" spans="1:18" s="8" customFormat="1" ht="12.75" customHeight="1" x14ac:dyDescent="0.2">
      <c r="A100" s="23">
        <v>87</v>
      </c>
      <c r="B100" s="69" t="s">
        <v>49</v>
      </c>
      <c r="C100" s="25">
        <f t="shared" si="73"/>
        <v>0</v>
      </c>
      <c r="D100" s="25">
        <v>0</v>
      </c>
      <c r="E100" s="25">
        <v>0</v>
      </c>
      <c r="F100" s="25">
        <v>0</v>
      </c>
      <c r="G100" s="25">
        <v>0</v>
      </c>
      <c r="H100" s="25">
        <f t="shared" si="74"/>
        <v>0</v>
      </c>
      <c r="I100" s="26">
        <v>0</v>
      </c>
      <c r="J100" s="26">
        <v>0</v>
      </c>
      <c r="K100" s="26">
        <v>0</v>
      </c>
      <c r="L100" s="26">
        <v>0</v>
      </c>
      <c r="M100" s="25">
        <f t="shared" si="75"/>
        <v>0</v>
      </c>
      <c r="N100" s="26">
        <v>0</v>
      </c>
      <c r="O100" s="26">
        <v>0</v>
      </c>
      <c r="P100" s="26">
        <v>0</v>
      </c>
      <c r="Q100" s="26">
        <v>0</v>
      </c>
      <c r="R100" s="24">
        <v>87</v>
      </c>
    </row>
    <row r="101" spans="1:18" s="8" customFormat="1" ht="12.75" customHeight="1" x14ac:dyDescent="0.2">
      <c r="A101" s="23">
        <v>88</v>
      </c>
      <c r="B101" s="69" t="s">
        <v>32</v>
      </c>
      <c r="C101" s="25">
        <f t="shared" si="73"/>
        <v>0</v>
      </c>
      <c r="D101" s="25">
        <v>0</v>
      </c>
      <c r="E101" s="25">
        <v>0</v>
      </c>
      <c r="F101" s="25">
        <v>0</v>
      </c>
      <c r="G101" s="25">
        <v>0</v>
      </c>
      <c r="H101" s="25">
        <f t="shared" si="74"/>
        <v>0</v>
      </c>
      <c r="I101" s="26">
        <v>0</v>
      </c>
      <c r="J101" s="26">
        <v>0</v>
      </c>
      <c r="K101" s="26">
        <v>0</v>
      </c>
      <c r="L101" s="26">
        <v>0</v>
      </c>
      <c r="M101" s="25">
        <f t="shared" si="75"/>
        <v>0</v>
      </c>
      <c r="N101" s="26">
        <v>0</v>
      </c>
      <c r="O101" s="26">
        <v>0</v>
      </c>
      <c r="P101" s="26">
        <v>0</v>
      </c>
      <c r="Q101" s="26">
        <v>0</v>
      </c>
      <c r="R101" s="24">
        <v>88</v>
      </c>
    </row>
    <row r="102" spans="1:18" s="8" customFormat="1" ht="12.75" customHeight="1" x14ac:dyDescent="0.2">
      <c r="A102" s="23">
        <v>89</v>
      </c>
      <c r="B102" s="69" t="s">
        <v>42</v>
      </c>
      <c r="C102" s="25">
        <f t="shared" si="73"/>
        <v>-17.399999999999999</v>
      </c>
      <c r="D102" s="25">
        <v>-2.9000000000000004</v>
      </c>
      <c r="E102" s="25">
        <v>-4.5999999999999996</v>
      </c>
      <c r="F102" s="25">
        <v>-4.8</v>
      </c>
      <c r="G102" s="25">
        <v>-5.0999999999999996</v>
      </c>
      <c r="H102" s="25">
        <f t="shared" si="74"/>
        <v>-23.700000000000003</v>
      </c>
      <c r="I102" s="26">
        <v>-5.5</v>
      </c>
      <c r="J102" s="26">
        <v>-8</v>
      </c>
      <c r="K102" s="26">
        <v>-4.8</v>
      </c>
      <c r="L102" s="26">
        <v>-5.4</v>
      </c>
      <c r="M102" s="25">
        <f t="shared" si="75"/>
        <v>-25.6</v>
      </c>
      <c r="N102" s="26">
        <v>-5.2</v>
      </c>
      <c r="O102" s="26">
        <v>-9.8000000000000007</v>
      </c>
      <c r="P102" s="26">
        <v>-4.8</v>
      </c>
      <c r="Q102" s="26">
        <v>-5.8</v>
      </c>
      <c r="R102" s="24">
        <v>89</v>
      </c>
    </row>
    <row r="103" spans="1:18" s="8" customFormat="1" ht="12.75" customHeight="1" x14ac:dyDescent="0.2">
      <c r="A103" s="23">
        <v>90</v>
      </c>
      <c r="B103" s="69" t="s">
        <v>54</v>
      </c>
      <c r="C103" s="25">
        <f t="shared" si="73"/>
        <v>0</v>
      </c>
      <c r="D103" s="25">
        <v>0</v>
      </c>
      <c r="E103" s="25">
        <v>0</v>
      </c>
      <c r="F103" s="25">
        <v>0</v>
      </c>
      <c r="G103" s="25">
        <v>0</v>
      </c>
      <c r="H103" s="25">
        <f t="shared" si="74"/>
        <v>0</v>
      </c>
      <c r="I103" s="26">
        <v>0</v>
      </c>
      <c r="J103" s="26">
        <v>0</v>
      </c>
      <c r="K103" s="26">
        <v>0</v>
      </c>
      <c r="L103" s="26">
        <v>0</v>
      </c>
      <c r="M103" s="25">
        <f t="shared" si="75"/>
        <v>0</v>
      </c>
      <c r="N103" s="26">
        <v>0</v>
      </c>
      <c r="O103" s="26">
        <v>0</v>
      </c>
      <c r="P103" s="26">
        <v>0</v>
      </c>
      <c r="Q103" s="26">
        <v>0</v>
      </c>
      <c r="R103" s="24">
        <v>90</v>
      </c>
    </row>
    <row r="104" spans="1:18" s="8" customFormat="1" ht="12.75" customHeight="1" x14ac:dyDescent="0.2">
      <c r="A104" s="23">
        <v>91</v>
      </c>
      <c r="B104" s="69" t="s">
        <v>35</v>
      </c>
      <c r="C104" s="25">
        <f t="shared" si="73"/>
        <v>-101.79999999999998</v>
      </c>
      <c r="D104" s="25">
        <v>-19.599999999999994</v>
      </c>
      <c r="E104" s="25">
        <v>-32.20000000000001</v>
      </c>
      <c r="F104" s="25">
        <v>-29.699999999999985</v>
      </c>
      <c r="G104" s="25">
        <v>-20.300000000000004</v>
      </c>
      <c r="H104" s="25">
        <f t="shared" si="74"/>
        <v>-101.09999999999994</v>
      </c>
      <c r="I104" s="26">
        <v>-13.099999999999987</v>
      </c>
      <c r="J104" s="26">
        <v>-32.39999999999997</v>
      </c>
      <c r="K104" s="26">
        <v>-32.399999999999984</v>
      </c>
      <c r="L104" s="26">
        <v>-23.199999999999989</v>
      </c>
      <c r="M104" s="25">
        <f t="shared" si="75"/>
        <v>-46.000000000000021</v>
      </c>
      <c r="N104" s="26">
        <v>-15.700000000000014</v>
      </c>
      <c r="O104" s="26">
        <v>2.7</v>
      </c>
      <c r="P104" s="26">
        <v>-27.400000000000009</v>
      </c>
      <c r="Q104" s="26">
        <v>-5.6</v>
      </c>
      <c r="R104" s="24">
        <v>91</v>
      </c>
    </row>
    <row r="105" spans="1:18" s="8" customFormat="1" ht="15" customHeight="1" x14ac:dyDescent="0.2">
      <c r="A105" s="23">
        <v>92</v>
      </c>
      <c r="B105" s="67" t="s">
        <v>56</v>
      </c>
      <c r="C105" s="41">
        <f>SUM(C106+C107+C108+C109+C110+C111)</f>
        <v>6826.8</v>
      </c>
      <c r="D105" s="41">
        <f t="shared" ref="D105:G105" si="76">SUM(D106+D107+D108+D109+D110+D111)</f>
        <v>1446.9</v>
      </c>
      <c r="E105" s="41">
        <f t="shared" si="76"/>
        <v>1482.3999999999996</v>
      </c>
      <c r="F105" s="41">
        <f t="shared" si="76"/>
        <v>2453.1</v>
      </c>
      <c r="G105" s="41">
        <f t="shared" si="76"/>
        <v>1444.3999999999999</v>
      </c>
      <c r="H105" s="41">
        <f>SUM(H106+H107+H108+H109+H110+H111)</f>
        <v>6302.4</v>
      </c>
      <c r="I105" s="41">
        <f t="shared" ref="I105:L105" si="77">SUM(I106+I107+I108+I109+I110+I111)</f>
        <v>816.5</v>
      </c>
      <c r="J105" s="41">
        <f t="shared" si="77"/>
        <v>1248.9000000000001</v>
      </c>
      <c r="K105" s="41">
        <f t="shared" si="77"/>
        <v>1881.5</v>
      </c>
      <c r="L105" s="41">
        <f t="shared" si="77"/>
        <v>2355.5</v>
      </c>
      <c r="M105" s="41">
        <f>SUM(M106+M107+M108+M109+M110+M111)</f>
        <v>6537.3</v>
      </c>
      <c r="N105" s="41">
        <f t="shared" ref="N105:Q105" si="78">SUM(N106+N107+N108+N109+N110+N111)</f>
        <v>1407.2</v>
      </c>
      <c r="O105" s="41">
        <f t="shared" si="78"/>
        <v>1820.3000000000002</v>
      </c>
      <c r="P105" s="41">
        <f t="shared" si="78"/>
        <v>2378.1999999999998</v>
      </c>
      <c r="Q105" s="41">
        <f t="shared" si="78"/>
        <v>931.59999999999968</v>
      </c>
      <c r="R105" s="24">
        <v>92</v>
      </c>
    </row>
    <row r="106" spans="1:18" s="8" customFormat="1" ht="12.75" customHeight="1" x14ac:dyDescent="0.2">
      <c r="A106" s="23">
        <v>93</v>
      </c>
      <c r="B106" s="68" t="s">
        <v>57</v>
      </c>
      <c r="C106" s="25">
        <f>SUM(C113+C120)</f>
        <v>424.8</v>
      </c>
      <c r="D106" s="25">
        <f t="shared" ref="D106:G111" si="79">SUM(D113+D120)</f>
        <v>107</v>
      </c>
      <c r="E106" s="25">
        <f t="shared" si="79"/>
        <v>115.99999999999999</v>
      </c>
      <c r="F106" s="25">
        <f t="shared" si="79"/>
        <v>113.1</v>
      </c>
      <c r="G106" s="25">
        <f t="shared" si="79"/>
        <v>88.7</v>
      </c>
      <c r="H106" s="25">
        <f>SUM(H113+H120)</f>
        <v>-150.70000000000005</v>
      </c>
      <c r="I106" s="25">
        <f t="shared" ref="I106:L106" si="80">SUM(I113+I120)</f>
        <v>-86.500000000000014</v>
      </c>
      <c r="J106" s="25">
        <f t="shared" si="80"/>
        <v>-42.09999999999998</v>
      </c>
      <c r="K106" s="25">
        <f t="shared" si="80"/>
        <v>-105.19999999999999</v>
      </c>
      <c r="L106" s="25">
        <f t="shared" si="80"/>
        <v>83.100000000000023</v>
      </c>
      <c r="M106" s="25">
        <f>SUM(M113+M120)</f>
        <v>-170.39999999999986</v>
      </c>
      <c r="N106" s="25">
        <f t="shared" ref="N106:Q106" si="81">SUM(N113+N120)</f>
        <v>-123.4</v>
      </c>
      <c r="O106" s="25">
        <f t="shared" si="81"/>
        <v>65.700000000000017</v>
      </c>
      <c r="P106" s="25">
        <f t="shared" si="81"/>
        <v>-65</v>
      </c>
      <c r="Q106" s="25">
        <f t="shared" si="81"/>
        <v>-47.700000000000045</v>
      </c>
      <c r="R106" s="24">
        <v>93</v>
      </c>
    </row>
    <row r="107" spans="1:18" s="8" customFormat="1" ht="12.75" customHeight="1" x14ac:dyDescent="0.2">
      <c r="A107" s="23">
        <v>94</v>
      </c>
      <c r="B107" s="68" t="s">
        <v>20</v>
      </c>
      <c r="C107" s="25">
        <f t="shared" ref="C107:Q111" si="82">SUM(C114+C121)</f>
        <v>2177.5</v>
      </c>
      <c r="D107" s="25">
        <f t="shared" si="79"/>
        <v>406.50000000000011</v>
      </c>
      <c r="E107" s="25">
        <f t="shared" si="79"/>
        <v>518.90000000000009</v>
      </c>
      <c r="F107" s="25">
        <f t="shared" si="79"/>
        <v>1052.0999999999999</v>
      </c>
      <c r="G107" s="25">
        <f t="shared" si="79"/>
        <v>199.99999999999994</v>
      </c>
      <c r="H107" s="25">
        <f t="shared" si="82"/>
        <v>1267.6000000000001</v>
      </c>
      <c r="I107" s="25">
        <f t="shared" si="82"/>
        <v>-221.79999999999987</v>
      </c>
      <c r="J107" s="25">
        <f t="shared" si="82"/>
        <v>235.90000000000009</v>
      </c>
      <c r="K107" s="25">
        <f t="shared" si="82"/>
        <v>890.80000000000007</v>
      </c>
      <c r="L107" s="25">
        <f t="shared" si="82"/>
        <v>362.70000000000005</v>
      </c>
      <c r="M107" s="25">
        <f t="shared" si="82"/>
        <v>557.69999999999982</v>
      </c>
      <c r="N107" s="25">
        <f t="shared" si="82"/>
        <v>-176.39999999999998</v>
      </c>
      <c r="O107" s="25">
        <f t="shared" si="82"/>
        <v>166.09999999999997</v>
      </c>
      <c r="P107" s="25">
        <f t="shared" si="82"/>
        <v>957.7</v>
      </c>
      <c r="Q107" s="25">
        <f t="shared" si="82"/>
        <v>-389.70000000000005</v>
      </c>
      <c r="R107" s="24">
        <v>94</v>
      </c>
    </row>
    <row r="108" spans="1:18" s="8" customFormat="1" ht="12.75" customHeight="1" x14ac:dyDescent="0.2">
      <c r="A108" s="23">
        <v>95</v>
      </c>
      <c r="B108" s="68" t="s">
        <v>21</v>
      </c>
      <c r="C108" s="25">
        <f t="shared" si="82"/>
        <v>-60.000000000000171</v>
      </c>
      <c r="D108" s="25">
        <f t="shared" si="79"/>
        <v>-29.099999999999994</v>
      </c>
      <c r="E108" s="25">
        <f t="shared" si="79"/>
        <v>-31.5</v>
      </c>
      <c r="F108" s="25">
        <f t="shared" si="79"/>
        <v>23.099999999999909</v>
      </c>
      <c r="G108" s="25">
        <f t="shared" si="79"/>
        <v>-22.5</v>
      </c>
      <c r="H108" s="25">
        <f t="shared" si="82"/>
        <v>78.899999999999949</v>
      </c>
      <c r="I108" s="25">
        <f t="shared" si="82"/>
        <v>32.099999999999994</v>
      </c>
      <c r="J108" s="25">
        <f t="shared" si="82"/>
        <v>1.2999999999999972</v>
      </c>
      <c r="K108" s="25">
        <f t="shared" si="82"/>
        <v>30.000000000000004</v>
      </c>
      <c r="L108" s="25">
        <f t="shared" si="82"/>
        <v>15.499999999999986</v>
      </c>
      <c r="M108" s="25">
        <f t="shared" si="82"/>
        <v>-59.400000000000006</v>
      </c>
      <c r="N108" s="25">
        <f t="shared" si="82"/>
        <v>11.299999999999983</v>
      </c>
      <c r="O108" s="25">
        <f t="shared" si="82"/>
        <v>12.700000000000024</v>
      </c>
      <c r="P108" s="25">
        <f t="shared" si="82"/>
        <v>-16.800000000000026</v>
      </c>
      <c r="Q108" s="25">
        <f t="shared" si="82"/>
        <v>-66.599999999999994</v>
      </c>
      <c r="R108" s="24">
        <v>95</v>
      </c>
    </row>
    <row r="109" spans="1:18" s="8" customFormat="1" ht="12.75" customHeight="1" x14ac:dyDescent="0.2">
      <c r="A109" s="23">
        <v>96</v>
      </c>
      <c r="B109" s="68" t="s">
        <v>22</v>
      </c>
      <c r="C109" s="25">
        <f t="shared" si="82"/>
        <v>53.799999999999841</v>
      </c>
      <c r="D109" s="25">
        <f t="shared" si="79"/>
        <v>-104.80000000000004</v>
      </c>
      <c r="E109" s="25">
        <f t="shared" si="79"/>
        <v>-95.200000000000045</v>
      </c>
      <c r="F109" s="25">
        <f t="shared" si="79"/>
        <v>-214.2</v>
      </c>
      <c r="G109" s="25">
        <f t="shared" si="79"/>
        <v>468</v>
      </c>
      <c r="H109" s="25">
        <f t="shared" si="82"/>
        <v>-107.09999999999997</v>
      </c>
      <c r="I109" s="25">
        <f t="shared" si="82"/>
        <v>-306.5</v>
      </c>
      <c r="J109" s="25">
        <f t="shared" si="82"/>
        <v>-302.8</v>
      </c>
      <c r="K109" s="25">
        <f t="shared" si="82"/>
        <v>-398.90000000000003</v>
      </c>
      <c r="L109" s="25">
        <f t="shared" si="82"/>
        <v>901.09999999999991</v>
      </c>
      <c r="M109" s="25">
        <f t="shared" si="82"/>
        <v>-1025.0999999999999</v>
      </c>
      <c r="N109" s="25">
        <f t="shared" si="82"/>
        <v>-433.09999999999997</v>
      </c>
      <c r="O109" s="25">
        <f t="shared" si="82"/>
        <v>-564.9</v>
      </c>
      <c r="P109" s="25">
        <f t="shared" si="82"/>
        <v>-329.70000000000005</v>
      </c>
      <c r="Q109" s="25">
        <f t="shared" si="82"/>
        <v>302.59999999999997</v>
      </c>
      <c r="R109" s="24">
        <v>96</v>
      </c>
    </row>
    <row r="110" spans="1:18" s="8" customFormat="1" ht="12.75" customHeight="1" x14ac:dyDescent="0.2">
      <c r="A110" s="23">
        <v>97</v>
      </c>
      <c r="B110" s="68" t="s">
        <v>58</v>
      </c>
      <c r="C110" s="25">
        <f t="shared" si="82"/>
        <v>1238.4000000000001</v>
      </c>
      <c r="D110" s="25">
        <f t="shared" si="79"/>
        <v>999.5</v>
      </c>
      <c r="E110" s="25">
        <f t="shared" si="79"/>
        <v>-44.600000000000023</v>
      </c>
      <c r="F110" s="25">
        <f t="shared" si="79"/>
        <v>-88.8</v>
      </c>
      <c r="G110" s="25">
        <f t="shared" si="79"/>
        <v>372.3</v>
      </c>
      <c r="H110" s="25">
        <f t="shared" si="82"/>
        <v>1435.5</v>
      </c>
      <c r="I110" s="25">
        <f t="shared" si="82"/>
        <v>182.6</v>
      </c>
      <c r="J110" s="25">
        <f t="shared" si="82"/>
        <v>912.8</v>
      </c>
      <c r="K110" s="25">
        <f t="shared" si="82"/>
        <v>224.8</v>
      </c>
      <c r="L110" s="25">
        <f t="shared" si="82"/>
        <v>115.30000000000004</v>
      </c>
      <c r="M110" s="25">
        <f t="shared" si="82"/>
        <v>2171.3000000000002</v>
      </c>
      <c r="N110" s="25">
        <f t="shared" si="82"/>
        <v>50.3</v>
      </c>
      <c r="O110" s="25">
        <f t="shared" si="82"/>
        <v>1154.9000000000001</v>
      </c>
      <c r="P110" s="25">
        <f t="shared" si="82"/>
        <v>189.8</v>
      </c>
      <c r="Q110" s="25">
        <f t="shared" si="82"/>
        <v>776.3</v>
      </c>
      <c r="R110" s="24">
        <v>97</v>
      </c>
    </row>
    <row r="111" spans="1:18" s="8" customFormat="1" ht="12.75" customHeight="1" x14ac:dyDescent="0.2">
      <c r="A111" s="23">
        <v>98</v>
      </c>
      <c r="B111" s="68" t="s">
        <v>24</v>
      </c>
      <c r="C111" s="25">
        <f t="shared" si="82"/>
        <v>2992.3</v>
      </c>
      <c r="D111" s="25">
        <f t="shared" si="79"/>
        <v>67.800000000000068</v>
      </c>
      <c r="E111" s="25">
        <f t="shared" si="79"/>
        <v>1018.7999999999997</v>
      </c>
      <c r="F111" s="25">
        <f t="shared" si="79"/>
        <v>1567.8000000000002</v>
      </c>
      <c r="G111" s="25">
        <f t="shared" si="79"/>
        <v>337.89999999999981</v>
      </c>
      <c r="H111" s="25">
        <f t="shared" si="82"/>
        <v>3778.2</v>
      </c>
      <c r="I111" s="25">
        <f t="shared" si="82"/>
        <v>1216.5999999999999</v>
      </c>
      <c r="J111" s="25">
        <f t="shared" si="82"/>
        <v>443.8</v>
      </c>
      <c r="K111" s="25">
        <f t="shared" si="82"/>
        <v>1240</v>
      </c>
      <c r="L111" s="25">
        <f t="shared" si="82"/>
        <v>877.8</v>
      </c>
      <c r="M111" s="25">
        <f t="shared" si="82"/>
        <v>5063.2</v>
      </c>
      <c r="N111" s="25">
        <f t="shared" si="82"/>
        <v>2078.5</v>
      </c>
      <c r="O111" s="25">
        <f t="shared" si="82"/>
        <v>985.80000000000007</v>
      </c>
      <c r="P111" s="25">
        <f t="shared" si="82"/>
        <v>1642.1999999999998</v>
      </c>
      <c r="Q111" s="25">
        <f t="shared" si="82"/>
        <v>356.69999999999987</v>
      </c>
      <c r="R111" s="24">
        <v>98</v>
      </c>
    </row>
    <row r="112" spans="1:18" s="8" customFormat="1" ht="14.1" customHeight="1" x14ac:dyDescent="0.2">
      <c r="A112" s="23">
        <v>99</v>
      </c>
      <c r="B112" s="40" t="s">
        <v>59</v>
      </c>
      <c r="C112" s="41">
        <f>SUM(C113+C114+C115+C116+C117+C118)</f>
        <v>24</v>
      </c>
      <c r="D112" s="41">
        <f t="shared" ref="D112:G112" si="83">SUM(D113+D114+D115+D116+D117+D118)</f>
        <v>6</v>
      </c>
      <c r="E112" s="41">
        <f t="shared" si="83"/>
        <v>6</v>
      </c>
      <c r="F112" s="41">
        <f t="shared" si="83"/>
        <v>6</v>
      </c>
      <c r="G112" s="41">
        <f t="shared" si="83"/>
        <v>6</v>
      </c>
      <c r="H112" s="41">
        <f>SUM(H113+H114+H115+H116+H117+H118)</f>
        <v>25.2</v>
      </c>
      <c r="I112" s="41">
        <f t="shared" ref="I112:L112" si="84">SUM(I113+I114+I115+I116+I117+I118)</f>
        <v>6.5</v>
      </c>
      <c r="J112" s="41">
        <f t="shared" si="84"/>
        <v>6.2</v>
      </c>
      <c r="K112" s="41">
        <f t="shared" si="84"/>
        <v>6</v>
      </c>
      <c r="L112" s="41">
        <f t="shared" si="84"/>
        <v>6.5</v>
      </c>
      <c r="M112" s="41">
        <f>SUM(M113+M114+M115+M116+M117+M118)</f>
        <v>22.6</v>
      </c>
      <c r="N112" s="41">
        <f t="shared" ref="N112:Q112" si="85">SUM(N113+N114+N115+N116+N117+N118)</f>
        <v>5.5</v>
      </c>
      <c r="O112" s="41">
        <f t="shared" si="85"/>
        <v>5.5</v>
      </c>
      <c r="P112" s="41">
        <f t="shared" si="85"/>
        <v>5.8</v>
      </c>
      <c r="Q112" s="41">
        <f t="shared" si="85"/>
        <v>5.8</v>
      </c>
      <c r="R112" s="24">
        <v>99</v>
      </c>
    </row>
    <row r="113" spans="1:18" s="8" customFormat="1" ht="12.75" customHeight="1" x14ac:dyDescent="0.2">
      <c r="A113" s="23">
        <v>100</v>
      </c>
      <c r="B113" s="69" t="s">
        <v>47</v>
      </c>
      <c r="C113" s="25">
        <f t="shared" ref="C113:C118" si="86">D113+E113+F113+G113</f>
        <v>0</v>
      </c>
      <c r="D113" s="25">
        <v>0</v>
      </c>
      <c r="E113" s="25">
        <v>0</v>
      </c>
      <c r="F113" s="25">
        <v>0</v>
      </c>
      <c r="G113" s="25">
        <v>0</v>
      </c>
      <c r="H113" s="25">
        <f t="shared" ref="H113:H118" si="87">I113+J113+K113+L113</f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f t="shared" ref="M113:M118" si="88">N113+O113+P113+Q113</f>
        <v>0</v>
      </c>
      <c r="N113" s="25">
        <v>0</v>
      </c>
      <c r="O113" s="25">
        <v>0</v>
      </c>
      <c r="P113" s="25">
        <v>0</v>
      </c>
      <c r="Q113" s="25">
        <v>0</v>
      </c>
      <c r="R113" s="24">
        <v>100</v>
      </c>
    </row>
    <row r="114" spans="1:18" s="8" customFormat="1" ht="12.75" customHeight="1" x14ac:dyDescent="0.2">
      <c r="A114" s="23">
        <v>101</v>
      </c>
      <c r="B114" s="69" t="s">
        <v>46</v>
      </c>
      <c r="C114" s="25">
        <f t="shared" si="86"/>
        <v>0</v>
      </c>
      <c r="D114" s="25">
        <v>0</v>
      </c>
      <c r="E114" s="25">
        <v>0</v>
      </c>
      <c r="F114" s="25">
        <v>0</v>
      </c>
      <c r="G114" s="25">
        <v>0</v>
      </c>
      <c r="H114" s="25">
        <f t="shared" si="87"/>
        <v>0</v>
      </c>
      <c r="I114" s="25">
        <v>0</v>
      </c>
      <c r="J114" s="25">
        <v>0</v>
      </c>
      <c r="K114" s="25">
        <v>0</v>
      </c>
      <c r="L114" s="25">
        <v>0</v>
      </c>
      <c r="M114" s="25">
        <f t="shared" si="88"/>
        <v>0</v>
      </c>
      <c r="N114" s="25">
        <v>0</v>
      </c>
      <c r="O114" s="25">
        <v>0</v>
      </c>
      <c r="P114" s="25">
        <v>0</v>
      </c>
      <c r="Q114" s="25">
        <v>0</v>
      </c>
      <c r="R114" s="24">
        <v>101</v>
      </c>
    </row>
    <row r="115" spans="1:18" s="8" customFormat="1" ht="12.75" customHeight="1" x14ac:dyDescent="0.2">
      <c r="A115" s="23">
        <v>102</v>
      </c>
      <c r="B115" s="69" t="s">
        <v>32</v>
      </c>
      <c r="C115" s="25">
        <f t="shared" si="86"/>
        <v>0</v>
      </c>
      <c r="D115" s="25">
        <v>0</v>
      </c>
      <c r="E115" s="25">
        <v>0</v>
      </c>
      <c r="F115" s="25">
        <v>0</v>
      </c>
      <c r="G115" s="25">
        <v>0</v>
      </c>
      <c r="H115" s="25">
        <f t="shared" si="87"/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f t="shared" si="88"/>
        <v>0</v>
      </c>
      <c r="N115" s="25">
        <v>0</v>
      </c>
      <c r="O115" s="25">
        <v>0</v>
      </c>
      <c r="P115" s="25">
        <v>0</v>
      </c>
      <c r="Q115" s="25">
        <v>0</v>
      </c>
      <c r="R115" s="24">
        <v>102</v>
      </c>
    </row>
    <row r="116" spans="1:18" s="8" customFormat="1" ht="12.75" customHeight="1" x14ac:dyDescent="0.2">
      <c r="A116" s="23">
        <v>103</v>
      </c>
      <c r="B116" s="69" t="s">
        <v>38</v>
      </c>
      <c r="C116" s="25">
        <f t="shared" si="86"/>
        <v>0</v>
      </c>
      <c r="D116" s="25">
        <v>0</v>
      </c>
      <c r="E116" s="25">
        <v>0</v>
      </c>
      <c r="F116" s="25">
        <v>0</v>
      </c>
      <c r="G116" s="25">
        <v>0</v>
      </c>
      <c r="H116" s="25">
        <f t="shared" si="87"/>
        <v>0</v>
      </c>
      <c r="I116" s="25">
        <v>0</v>
      </c>
      <c r="J116" s="25">
        <v>0</v>
      </c>
      <c r="K116" s="25">
        <v>0</v>
      </c>
      <c r="L116" s="25">
        <v>0</v>
      </c>
      <c r="M116" s="25">
        <f t="shared" si="88"/>
        <v>0</v>
      </c>
      <c r="N116" s="25">
        <v>0</v>
      </c>
      <c r="O116" s="25">
        <v>0</v>
      </c>
      <c r="P116" s="25">
        <v>0</v>
      </c>
      <c r="Q116" s="25">
        <v>0</v>
      </c>
      <c r="R116" s="24">
        <v>103</v>
      </c>
    </row>
    <row r="117" spans="1:18" s="8" customFormat="1" ht="12.75" customHeight="1" x14ac:dyDescent="0.2">
      <c r="A117" s="23">
        <v>104</v>
      </c>
      <c r="B117" s="69" t="s">
        <v>34</v>
      </c>
      <c r="C117" s="25">
        <f t="shared" si="86"/>
        <v>0</v>
      </c>
      <c r="D117" s="25">
        <v>0</v>
      </c>
      <c r="E117" s="25">
        <v>0</v>
      </c>
      <c r="F117" s="25">
        <v>0</v>
      </c>
      <c r="G117" s="25">
        <v>0</v>
      </c>
      <c r="H117" s="25">
        <f t="shared" si="87"/>
        <v>0</v>
      </c>
      <c r="I117" s="26">
        <v>0</v>
      </c>
      <c r="J117" s="26">
        <v>0</v>
      </c>
      <c r="K117" s="26">
        <v>0</v>
      </c>
      <c r="L117" s="26">
        <v>0</v>
      </c>
      <c r="M117" s="25">
        <f t="shared" si="88"/>
        <v>0</v>
      </c>
      <c r="N117" s="26">
        <v>0</v>
      </c>
      <c r="O117" s="26">
        <v>0</v>
      </c>
      <c r="P117" s="26">
        <v>0</v>
      </c>
      <c r="Q117" s="26">
        <v>0</v>
      </c>
      <c r="R117" s="24">
        <v>104</v>
      </c>
    </row>
    <row r="118" spans="1:18" s="8" customFormat="1" ht="12.75" customHeight="1" x14ac:dyDescent="0.2">
      <c r="A118" s="23">
        <v>105</v>
      </c>
      <c r="B118" s="69" t="s">
        <v>35</v>
      </c>
      <c r="C118" s="25">
        <f t="shared" si="86"/>
        <v>24</v>
      </c>
      <c r="D118" s="25">
        <v>6</v>
      </c>
      <c r="E118" s="25">
        <v>6</v>
      </c>
      <c r="F118" s="25">
        <v>6</v>
      </c>
      <c r="G118" s="25">
        <v>6</v>
      </c>
      <c r="H118" s="25">
        <f t="shared" si="87"/>
        <v>25.2</v>
      </c>
      <c r="I118" s="26">
        <v>6.5</v>
      </c>
      <c r="J118" s="26">
        <v>6.2</v>
      </c>
      <c r="K118" s="26">
        <v>6</v>
      </c>
      <c r="L118" s="26">
        <v>6.5</v>
      </c>
      <c r="M118" s="25">
        <f t="shared" si="88"/>
        <v>22.6</v>
      </c>
      <c r="N118" s="26">
        <v>5.5</v>
      </c>
      <c r="O118" s="26">
        <v>5.5</v>
      </c>
      <c r="P118" s="26">
        <v>5.8</v>
      </c>
      <c r="Q118" s="26">
        <v>5.8</v>
      </c>
      <c r="R118" s="24">
        <v>105</v>
      </c>
    </row>
    <row r="119" spans="1:18" s="8" customFormat="1" ht="14.1" customHeight="1" x14ac:dyDescent="0.2">
      <c r="A119" s="23">
        <v>106</v>
      </c>
      <c r="B119" s="40" t="s">
        <v>60</v>
      </c>
      <c r="C119" s="41">
        <f>SUM(C120+C121+C122+C123+C124+C125)</f>
        <v>6802.8</v>
      </c>
      <c r="D119" s="41">
        <f t="shared" ref="D119:G119" si="89">SUM(D120+D121+D122+D123+D124+D125)</f>
        <v>1440.9</v>
      </c>
      <c r="E119" s="41">
        <f t="shared" si="89"/>
        <v>1476.3999999999996</v>
      </c>
      <c r="F119" s="41">
        <f t="shared" si="89"/>
        <v>2447.1</v>
      </c>
      <c r="G119" s="41">
        <f t="shared" si="89"/>
        <v>1438.3999999999999</v>
      </c>
      <c r="H119" s="41">
        <f>SUM(H120+H121+H122+H123+H124+H125)</f>
        <v>6277.2</v>
      </c>
      <c r="I119" s="41">
        <f t="shared" ref="I119:L119" si="90">SUM(I120+I121+I122+I123+I124+I125)</f>
        <v>810</v>
      </c>
      <c r="J119" s="41">
        <f t="shared" si="90"/>
        <v>1242.7000000000003</v>
      </c>
      <c r="K119" s="41">
        <f t="shared" si="90"/>
        <v>1875.5</v>
      </c>
      <c r="L119" s="41">
        <f t="shared" si="90"/>
        <v>2349</v>
      </c>
      <c r="M119" s="41">
        <f>SUM(M120+M121+M122+M123+M124+M125)</f>
        <v>6514.7</v>
      </c>
      <c r="N119" s="41">
        <f t="shared" ref="N119:Q119" si="91">SUM(N120+N121+N122+N123+N124+N125)</f>
        <v>1401.7</v>
      </c>
      <c r="O119" s="41">
        <f t="shared" si="91"/>
        <v>1814.8000000000002</v>
      </c>
      <c r="P119" s="41">
        <f t="shared" si="91"/>
        <v>2372.3999999999996</v>
      </c>
      <c r="Q119" s="41">
        <f t="shared" si="91"/>
        <v>925.79999999999973</v>
      </c>
      <c r="R119" s="24">
        <v>106</v>
      </c>
    </row>
    <row r="120" spans="1:18" s="8" customFormat="1" ht="12.75" customHeight="1" x14ac:dyDescent="0.2">
      <c r="A120" s="23">
        <v>107</v>
      </c>
      <c r="B120" s="69" t="s">
        <v>37</v>
      </c>
      <c r="C120" s="25">
        <f t="shared" ref="C120:Q124" si="92">SUM(C127+C149+C156)</f>
        <v>424.8</v>
      </c>
      <c r="D120" s="25">
        <f t="shared" si="92"/>
        <v>107</v>
      </c>
      <c r="E120" s="25">
        <f t="shared" si="92"/>
        <v>115.99999999999999</v>
      </c>
      <c r="F120" s="25">
        <f t="shared" si="92"/>
        <v>113.1</v>
      </c>
      <c r="G120" s="25">
        <f t="shared" si="92"/>
        <v>88.7</v>
      </c>
      <c r="H120" s="25">
        <f t="shared" si="92"/>
        <v>-150.70000000000005</v>
      </c>
      <c r="I120" s="25">
        <f t="shared" si="92"/>
        <v>-86.500000000000014</v>
      </c>
      <c r="J120" s="25">
        <f t="shared" si="92"/>
        <v>-42.09999999999998</v>
      </c>
      <c r="K120" s="25">
        <f t="shared" si="92"/>
        <v>-105.19999999999999</v>
      </c>
      <c r="L120" s="25">
        <f t="shared" si="92"/>
        <v>83.100000000000023</v>
      </c>
      <c r="M120" s="25">
        <f t="shared" si="92"/>
        <v>-170.39999999999986</v>
      </c>
      <c r="N120" s="25">
        <f t="shared" si="92"/>
        <v>-123.4</v>
      </c>
      <c r="O120" s="25">
        <f t="shared" si="92"/>
        <v>65.700000000000017</v>
      </c>
      <c r="P120" s="25">
        <f t="shared" si="92"/>
        <v>-65</v>
      </c>
      <c r="Q120" s="25">
        <f t="shared" si="92"/>
        <v>-47.700000000000045</v>
      </c>
      <c r="R120" s="24">
        <v>107</v>
      </c>
    </row>
    <row r="121" spans="1:18" s="8" customFormat="1" ht="12.75" customHeight="1" x14ac:dyDescent="0.2">
      <c r="A121" s="23">
        <v>108</v>
      </c>
      <c r="B121" s="69" t="s">
        <v>31</v>
      </c>
      <c r="C121" s="25">
        <f t="shared" si="92"/>
        <v>2177.5</v>
      </c>
      <c r="D121" s="25">
        <f t="shared" si="92"/>
        <v>406.50000000000011</v>
      </c>
      <c r="E121" s="25">
        <f t="shared" si="92"/>
        <v>518.90000000000009</v>
      </c>
      <c r="F121" s="25">
        <f t="shared" si="92"/>
        <v>1052.0999999999999</v>
      </c>
      <c r="G121" s="25">
        <f t="shared" si="92"/>
        <v>199.99999999999994</v>
      </c>
      <c r="H121" s="25">
        <f t="shared" si="92"/>
        <v>1267.6000000000001</v>
      </c>
      <c r="I121" s="25">
        <f t="shared" si="92"/>
        <v>-221.79999999999987</v>
      </c>
      <c r="J121" s="25">
        <f t="shared" si="92"/>
        <v>235.90000000000009</v>
      </c>
      <c r="K121" s="25">
        <f t="shared" si="92"/>
        <v>890.80000000000007</v>
      </c>
      <c r="L121" s="25">
        <f t="shared" si="92"/>
        <v>362.70000000000005</v>
      </c>
      <c r="M121" s="25">
        <f t="shared" si="92"/>
        <v>557.69999999999982</v>
      </c>
      <c r="N121" s="25">
        <f t="shared" si="92"/>
        <v>-176.39999999999998</v>
      </c>
      <c r="O121" s="25">
        <f t="shared" si="92"/>
        <v>166.09999999999997</v>
      </c>
      <c r="P121" s="25">
        <f t="shared" si="92"/>
        <v>957.7</v>
      </c>
      <c r="Q121" s="25">
        <f t="shared" si="92"/>
        <v>-389.70000000000005</v>
      </c>
      <c r="R121" s="24">
        <v>108</v>
      </c>
    </row>
    <row r="122" spans="1:18" s="8" customFormat="1" ht="12.75" customHeight="1" x14ac:dyDescent="0.2">
      <c r="A122" s="23">
        <v>109</v>
      </c>
      <c r="B122" s="69" t="s">
        <v>61</v>
      </c>
      <c r="C122" s="25">
        <f t="shared" si="92"/>
        <v>-60.000000000000171</v>
      </c>
      <c r="D122" s="25">
        <f t="shared" si="92"/>
        <v>-29.099999999999994</v>
      </c>
      <c r="E122" s="25">
        <f t="shared" si="92"/>
        <v>-31.5</v>
      </c>
      <c r="F122" s="25">
        <f t="shared" si="92"/>
        <v>23.099999999999909</v>
      </c>
      <c r="G122" s="25">
        <f t="shared" si="92"/>
        <v>-22.5</v>
      </c>
      <c r="H122" s="25">
        <f t="shared" si="92"/>
        <v>78.899999999999949</v>
      </c>
      <c r="I122" s="25">
        <f t="shared" si="92"/>
        <v>32.099999999999994</v>
      </c>
      <c r="J122" s="25">
        <f t="shared" si="92"/>
        <v>1.2999999999999972</v>
      </c>
      <c r="K122" s="25">
        <f t="shared" si="92"/>
        <v>30.000000000000004</v>
      </c>
      <c r="L122" s="25">
        <f t="shared" si="92"/>
        <v>15.499999999999986</v>
      </c>
      <c r="M122" s="25">
        <f t="shared" si="92"/>
        <v>-59.400000000000006</v>
      </c>
      <c r="N122" s="25">
        <f t="shared" si="92"/>
        <v>11.299999999999983</v>
      </c>
      <c r="O122" s="25">
        <f t="shared" si="92"/>
        <v>12.700000000000024</v>
      </c>
      <c r="P122" s="25">
        <f t="shared" si="92"/>
        <v>-16.800000000000026</v>
      </c>
      <c r="Q122" s="25">
        <f t="shared" si="92"/>
        <v>-66.599999999999994</v>
      </c>
      <c r="R122" s="24">
        <v>109</v>
      </c>
    </row>
    <row r="123" spans="1:18" s="8" customFormat="1" ht="12.75" customHeight="1" x14ac:dyDescent="0.2">
      <c r="A123" s="23">
        <v>110</v>
      </c>
      <c r="B123" s="69" t="s">
        <v>33</v>
      </c>
      <c r="C123" s="25">
        <f t="shared" si="92"/>
        <v>53.799999999999841</v>
      </c>
      <c r="D123" s="25">
        <f t="shared" si="92"/>
        <v>-104.80000000000004</v>
      </c>
      <c r="E123" s="25">
        <f t="shared" si="92"/>
        <v>-95.200000000000045</v>
      </c>
      <c r="F123" s="25">
        <f t="shared" si="92"/>
        <v>-214.2</v>
      </c>
      <c r="G123" s="25">
        <f t="shared" si="92"/>
        <v>468</v>
      </c>
      <c r="H123" s="25">
        <f t="shared" si="92"/>
        <v>-107.09999999999997</v>
      </c>
      <c r="I123" s="25">
        <f t="shared" si="92"/>
        <v>-306.5</v>
      </c>
      <c r="J123" s="25">
        <f t="shared" si="92"/>
        <v>-302.8</v>
      </c>
      <c r="K123" s="25">
        <f t="shared" si="92"/>
        <v>-398.90000000000003</v>
      </c>
      <c r="L123" s="25">
        <f t="shared" si="92"/>
        <v>901.09999999999991</v>
      </c>
      <c r="M123" s="25">
        <f t="shared" si="92"/>
        <v>-1025.0999999999999</v>
      </c>
      <c r="N123" s="25">
        <f t="shared" si="92"/>
        <v>-433.09999999999997</v>
      </c>
      <c r="O123" s="25">
        <f t="shared" si="92"/>
        <v>-564.9</v>
      </c>
      <c r="P123" s="25">
        <f t="shared" si="92"/>
        <v>-329.70000000000005</v>
      </c>
      <c r="Q123" s="25">
        <f t="shared" si="92"/>
        <v>302.59999999999997</v>
      </c>
      <c r="R123" s="24">
        <v>110</v>
      </c>
    </row>
    <row r="124" spans="1:18" s="8" customFormat="1" ht="12.75" customHeight="1" x14ac:dyDescent="0.2">
      <c r="A124" s="23">
        <v>111</v>
      </c>
      <c r="B124" s="69" t="s">
        <v>54</v>
      </c>
      <c r="C124" s="25">
        <f t="shared" si="92"/>
        <v>1238.4000000000001</v>
      </c>
      <c r="D124" s="25">
        <f t="shared" si="92"/>
        <v>999.5</v>
      </c>
      <c r="E124" s="25">
        <f t="shared" si="92"/>
        <v>-44.600000000000023</v>
      </c>
      <c r="F124" s="25">
        <f t="shared" si="92"/>
        <v>-88.8</v>
      </c>
      <c r="G124" s="25">
        <f t="shared" si="92"/>
        <v>372.3</v>
      </c>
      <c r="H124" s="25">
        <f t="shared" si="92"/>
        <v>1435.5</v>
      </c>
      <c r="I124" s="25">
        <f t="shared" si="92"/>
        <v>182.6</v>
      </c>
      <c r="J124" s="25">
        <f t="shared" si="92"/>
        <v>912.8</v>
      </c>
      <c r="K124" s="25">
        <f t="shared" si="92"/>
        <v>224.8</v>
      </c>
      <c r="L124" s="25">
        <f t="shared" si="92"/>
        <v>115.30000000000004</v>
      </c>
      <c r="M124" s="25">
        <f t="shared" si="92"/>
        <v>2171.3000000000002</v>
      </c>
      <c r="N124" s="25">
        <f t="shared" si="92"/>
        <v>50.3</v>
      </c>
      <c r="O124" s="25">
        <f t="shared" si="92"/>
        <v>1154.9000000000001</v>
      </c>
      <c r="P124" s="25">
        <f t="shared" si="92"/>
        <v>189.8</v>
      </c>
      <c r="Q124" s="25">
        <f t="shared" si="92"/>
        <v>776.3</v>
      </c>
      <c r="R124" s="24">
        <v>111</v>
      </c>
    </row>
    <row r="125" spans="1:18" s="8" customFormat="1" ht="12.75" customHeight="1" x14ac:dyDescent="0.2">
      <c r="A125" s="23">
        <v>112</v>
      </c>
      <c r="B125" s="69" t="s">
        <v>35</v>
      </c>
      <c r="C125" s="25">
        <f>SUM(C132+C154+C161+C162)</f>
        <v>2968.3</v>
      </c>
      <c r="D125" s="25">
        <f t="shared" ref="D125:G125" si="93">SUM(D132+D154+D161+D162)</f>
        <v>61.800000000000068</v>
      </c>
      <c r="E125" s="25">
        <f t="shared" si="93"/>
        <v>1012.7999999999997</v>
      </c>
      <c r="F125" s="25">
        <f t="shared" si="93"/>
        <v>1561.8000000000002</v>
      </c>
      <c r="G125" s="25">
        <f t="shared" si="93"/>
        <v>331.89999999999981</v>
      </c>
      <c r="H125" s="25">
        <f>SUM(H132+H154+H161+H162)</f>
        <v>3753</v>
      </c>
      <c r="I125" s="25">
        <f t="shared" ref="I125:L125" si="94">SUM(I132+I154+I161+I162)</f>
        <v>1210.0999999999999</v>
      </c>
      <c r="J125" s="25">
        <f t="shared" si="94"/>
        <v>437.6</v>
      </c>
      <c r="K125" s="25">
        <f t="shared" si="94"/>
        <v>1234</v>
      </c>
      <c r="L125" s="25">
        <f t="shared" si="94"/>
        <v>871.3</v>
      </c>
      <c r="M125" s="25">
        <f>SUM(M132+M154+M161+M162)</f>
        <v>5040.5999999999995</v>
      </c>
      <c r="N125" s="25">
        <f t="shared" ref="N125:Q125" si="95">SUM(N132+N154+N161+N162)</f>
        <v>2073</v>
      </c>
      <c r="O125" s="25">
        <f t="shared" si="95"/>
        <v>980.30000000000007</v>
      </c>
      <c r="P125" s="25">
        <f t="shared" si="95"/>
        <v>1636.3999999999999</v>
      </c>
      <c r="Q125" s="25">
        <f t="shared" si="95"/>
        <v>350.89999999999986</v>
      </c>
      <c r="R125" s="24">
        <v>112</v>
      </c>
    </row>
    <row r="126" spans="1:18" s="8" customFormat="1" ht="14.1" customHeight="1" x14ac:dyDescent="0.2">
      <c r="A126" s="23">
        <v>113</v>
      </c>
      <c r="B126" s="71" t="s">
        <v>62</v>
      </c>
      <c r="C126" s="27">
        <f>SUM(C127+C128+C129+C130+C131+C132)</f>
        <v>4652.2000000000007</v>
      </c>
      <c r="D126" s="27">
        <f t="shared" ref="D126:G126" si="96">SUM(D127+D128+D129+D130+D131+D132)</f>
        <v>1214.8000000000002</v>
      </c>
      <c r="E126" s="27">
        <f t="shared" si="96"/>
        <v>1365.3</v>
      </c>
      <c r="F126" s="27">
        <f t="shared" si="96"/>
        <v>1340.5</v>
      </c>
      <c r="G126" s="27">
        <f t="shared" si="96"/>
        <v>731.59999999999991</v>
      </c>
      <c r="H126" s="27">
        <f>SUM(H127+H128+H129+H130+H131+H132)</f>
        <v>4631.1000000000004</v>
      </c>
      <c r="I126" s="27">
        <f t="shared" ref="I126:L126" si="97">SUM(I127+I128+I129+I130+I131+I132)</f>
        <v>1154.9000000000001</v>
      </c>
      <c r="J126" s="27">
        <f t="shared" si="97"/>
        <v>1278.8</v>
      </c>
      <c r="K126" s="27">
        <f t="shared" si="97"/>
        <v>1080.7999999999997</v>
      </c>
      <c r="L126" s="27">
        <f t="shared" si="97"/>
        <v>1116.5999999999997</v>
      </c>
      <c r="M126" s="27">
        <f>SUM(M127+M128+M129+M130+M131+M132)</f>
        <v>5390.9999999999991</v>
      </c>
      <c r="N126" s="27">
        <f t="shared" ref="N126:Q126" si="98">SUM(N127+N128+N129+N130+N131+N132)</f>
        <v>1384.8999999999999</v>
      </c>
      <c r="O126" s="27">
        <f t="shared" si="98"/>
        <v>1521.3</v>
      </c>
      <c r="P126" s="27">
        <f t="shared" si="98"/>
        <v>1197.1999999999998</v>
      </c>
      <c r="Q126" s="27">
        <f t="shared" si="98"/>
        <v>1287.5999999999999</v>
      </c>
      <c r="R126" s="24">
        <v>113</v>
      </c>
    </row>
    <row r="127" spans="1:18" s="8" customFormat="1" ht="12.75" customHeight="1" x14ac:dyDescent="0.2">
      <c r="A127" s="23">
        <v>114</v>
      </c>
      <c r="B127" s="72" t="s">
        <v>63</v>
      </c>
      <c r="C127" s="25">
        <f>SUM(C135+C142)</f>
        <v>385.4</v>
      </c>
      <c r="D127" s="25">
        <f t="shared" ref="D127:Q132" si="99">SUM(D135+D142)</f>
        <v>89.6</v>
      </c>
      <c r="E127" s="25">
        <f t="shared" si="99"/>
        <v>107.39999999999999</v>
      </c>
      <c r="F127" s="25">
        <f t="shared" si="99"/>
        <v>97.5</v>
      </c>
      <c r="G127" s="25">
        <f t="shared" si="99"/>
        <v>90.9</v>
      </c>
      <c r="H127" s="25">
        <f>SUM(H135+H142)</f>
        <v>332.29999999999995</v>
      </c>
      <c r="I127" s="25">
        <f t="shared" ref="I127:L131" si="100">SUM(I135+I142)</f>
        <v>44.899999999999991</v>
      </c>
      <c r="J127" s="25">
        <f t="shared" si="100"/>
        <v>87.8</v>
      </c>
      <c r="K127" s="25">
        <f t="shared" si="100"/>
        <v>58.400000000000006</v>
      </c>
      <c r="L127" s="25">
        <f t="shared" si="100"/>
        <v>141.20000000000002</v>
      </c>
      <c r="M127" s="25">
        <f>SUM(M135+M142)</f>
        <v>622.90000000000009</v>
      </c>
      <c r="N127" s="25">
        <f t="shared" ref="N127:Q131" si="101">SUM(N135+N142)</f>
        <v>62.499999999999993</v>
      </c>
      <c r="O127" s="25">
        <f t="shared" si="101"/>
        <v>245.50000000000003</v>
      </c>
      <c r="P127" s="25">
        <f t="shared" si="101"/>
        <v>137.69999999999999</v>
      </c>
      <c r="Q127" s="25">
        <f t="shared" si="101"/>
        <v>177.2</v>
      </c>
      <c r="R127" s="24">
        <v>114</v>
      </c>
    </row>
    <row r="128" spans="1:18" s="8" customFormat="1" ht="12.75" customHeight="1" x14ac:dyDescent="0.2">
      <c r="A128" s="23">
        <v>115</v>
      </c>
      <c r="B128" s="72" t="s">
        <v>64</v>
      </c>
      <c r="C128" s="25">
        <f>SUM(C136+C143)</f>
        <v>203.19999999999996</v>
      </c>
      <c r="D128" s="25">
        <f t="shared" si="99"/>
        <v>97.6</v>
      </c>
      <c r="E128" s="25">
        <f t="shared" si="99"/>
        <v>114</v>
      </c>
      <c r="F128" s="25">
        <f t="shared" si="99"/>
        <v>85.6</v>
      </c>
      <c r="G128" s="25">
        <f t="shared" si="99"/>
        <v>-94</v>
      </c>
      <c r="H128" s="25">
        <f>SUM(H136+H143)</f>
        <v>187.09999999999997</v>
      </c>
      <c r="I128" s="25">
        <f t="shared" si="100"/>
        <v>76.199999999999974</v>
      </c>
      <c r="J128" s="25">
        <f t="shared" si="100"/>
        <v>38.199999999999996</v>
      </c>
      <c r="K128" s="25">
        <f t="shared" si="100"/>
        <v>58.899999999999991</v>
      </c>
      <c r="L128" s="25">
        <f t="shared" si="100"/>
        <v>13.8</v>
      </c>
      <c r="M128" s="25">
        <f>SUM(M136+M143)</f>
        <v>81.700000000000017</v>
      </c>
      <c r="N128" s="25">
        <f t="shared" si="101"/>
        <v>-154.29999999999998</v>
      </c>
      <c r="O128" s="25">
        <f t="shared" si="101"/>
        <v>96.199999999999989</v>
      </c>
      <c r="P128" s="25">
        <f t="shared" si="101"/>
        <v>107.00000000000001</v>
      </c>
      <c r="Q128" s="25">
        <f t="shared" si="101"/>
        <v>32.799999999999997</v>
      </c>
      <c r="R128" s="24">
        <v>115</v>
      </c>
    </row>
    <row r="129" spans="1:18" s="8" customFormat="1" ht="12.75" customHeight="1" x14ac:dyDescent="0.2">
      <c r="A129" s="23">
        <v>116</v>
      </c>
      <c r="B129" s="72" t="s">
        <v>65</v>
      </c>
      <c r="C129" s="25">
        <f>SUM(C137+C144)</f>
        <v>442.4</v>
      </c>
      <c r="D129" s="25">
        <f t="shared" si="99"/>
        <v>117.60000000000001</v>
      </c>
      <c r="E129" s="25">
        <f t="shared" si="99"/>
        <v>53.1</v>
      </c>
      <c r="F129" s="25">
        <f t="shared" si="99"/>
        <v>248.5</v>
      </c>
      <c r="G129" s="25">
        <f t="shared" si="99"/>
        <v>23.200000000000003</v>
      </c>
      <c r="H129" s="25">
        <f>SUM(H137+H144)</f>
        <v>231.29999999999993</v>
      </c>
      <c r="I129" s="25">
        <f t="shared" si="100"/>
        <v>90.4</v>
      </c>
      <c r="J129" s="25">
        <f t="shared" si="100"/>
        <v>15.599999999999994</v>
      </c>
      <c r="K129" s="25">
        <f t="shared" si="100"/>
        <v>41.300000000000004</v>
      </c>
      <c r="L129" s="25">
        <f t="shared" si="100"/>
        <v>83.999999999999943</v>
      </c>
      <c r="M129" s="25">
        <f>SUM(M137+M144)</f>
        <v>231.1</v>
      </c>
      <c r="N129" s="25">
        <f t="shared" si="101"/>
        <v>50.1</v>
      </c>
      <c r="O129" s="25">
        <f t="shared" si="101"/>
        <v>25</v>
      </c>
      <c r="P129" s="25">
        <f t="shared" si="101"/>
        <v>57.099999999999994</v>
      </c>
      <c r="Q129" s="25">
        <f t="shared" si="101"/>
        <v>98.9</v>
      </c>
      <c r="R129" s="24">
        <v>116</v>
      </c>
    </row>
    <row r="130" spans="1:18" s="8" customFormat="1" ht="12.75" customHeight="1" x14ac:dyDescent="0.2">
      <c r="A130" s="23">
        <v>117</v>
      </c>
      <c r="B130" s="72" t="s">
        <v>66</v>
      </c>
      <c r="C130" s="25">
        <f>SUM(C138+C145)</f>
        <v>0</v>
      </c>
      <c r="D130" s="25">
        <f t="shared" si="99"/>
        <v>0</v>
      </c>
      <c r="E130" s="25">
        <f t="shared" si="99"/>
        <v>0</v>
      </c>
      <c r="F130" s="25">
        <f t="shared" si="99"/>
        <v>0</v>
      </c>
      <c r="G130" s="25">
        <f t="shared" si="99"/>
        <v>0</v>
      </c>
      <c r="H130" s="25">
        <f>SUM(H138+H145)</f>
        <v>0</v>
      </c>
      <c r="I130" s="25">
        <f t="shared" si="100"/>
        <v>0</v>
      </c>
      <c r="J130" s="25">
        <f t="shared" si="100"/>
        <v>0</v>
      </c>
      <c r="K130" s="25">
        <f t="shared" si="100"/>
        <v>0</v>
      </c>
      <c r="L130" s="25">
        <f t="shared" si="100"/>
        <v>0</v>
      </c>
      <c r="M130" s="25">
        <f>SUM(M138+M145)</f>
        <v>0</v>
      </c>
      <c r="N130" s="25">
        <f t="shared" si="101"/>
        <v>0</v>
      </c>
      <c r="O130" s="25">
        <f t="shared" si="101"/>
        <v>0</v>
      </c>
      <c r="P130" s="25">
        <f t="shared" si="101"/>
        <v>0</v>
      </c>
      <c r="Q130" s="25">
        <f t="shared" si="101"/>
        <v>0</v>
      </c>
      <c r="R130" s="24">
        <v>117</v>
      </c>
    </row>
    <row r="131" spans="1:18" s="8" customFormat="1" ht="12.75" customHeight="1" x14ac:dyDescent="0.2">
      <c r="A131" s="23">
        <v>118</v>
      </c>
      <c r="B131" s="72" t="s">
        <v>67</v>
      </c>
      <c r="C131" s="25">
        <f>SUM(C139+C146)</f>
        <v>0</v>
      </c>
      <c r="D131" s="25">
        <f t="shared" si="99"/>
        <v>0</v>
      </c>
      <c r="E131" s="25">
        <f t="shared" si="99"/>
        <v>0</v>
      </c>
      <c r="F131" s="25">
        <f t="shared" si="99"/>
        <v>0</v>
      </c>
      <c r="G131" s="25">
        <f t="shared" si="99"/>
        <v>0</v>
      </c>
      <c r="H131" s="25">
        <f>SUM(H139+H146)</f>
        <v>0</v>
      </c>
      <c r="I131" s="25">
        <f t="shared" si="100"/>
        <v>0</v>
      </c>
      <c r="J131" s="25">
        <f t="shared" si="100"/>
        <v>0</v>
      </c>
      <c r="K131" s="25">
        <f t="shared" si="100"/>
        <v>0</v>
      </c>
      <c r="L131" s="25">
        <f t="shared" si="100"/>
        <v>0</v>
      </c>
      <c r="M131" s="25">
        <f>SUM(M139+M146)</f>
        <v>0</v>
      </c>
      <c r="N131" s="25">
        <f t="shared" si="101"/>
        <v>0</v>
      </c>
      <c r="O131" s="25">
        <f t="shared" si="101"/>
        <v>0</v>
      </c>
      <c r="P131" s="25">
        <f t="shared" si="101"/>
        <v>0</v>
      </c>
      <c r="Q131" s="25">
        <f t="shared" si="101"/>
        <v>0</v>
      </c>
      <c r="R131" s="24">
        <v>118</v>
      </c>
    </row>
    <row r="132" spans="1:18" s="8" customFormat="1" ht="12.75" customHeight="1" x14ac:dyDescent="0.2">
      <c r="A132" s="23">
        <v>119</v>
      </c>
      <c r="B132" s="72" t="s">
        <v>68</v>
      </c>
      <c r="C132" s="25">
        <f t="shared" ref="C132" si="102">SUM(C140+C147)</f>
        <v>3621.2000000000003</v>
      </c>
      <c r="D132" s="25">
        <f t="shared" si="99"/>
        <v>910.00000000000011</v>
      </c>
      <c r="E132" s="25">
        <f t="shared" si="99"/>
        <v>1090.8</v>
      </c>
      <c r="F132" s="25">
        <f t="shared" si="99"/>
        <v>908.90000000000009</v>
      </c>
      <c r="G132" s="25">
        <f t="shared" si="99"/>
        <v>711.49999999999989</v>
      </c>
      <c r="H132" s="25">
        <f t="shared" si="99"/>
        <v>3880.4</v>
      </c>
      <c r="I132" s="25">
        <f t="shared" si="99"/>
        <v>943.4000000000002</v>
      </c>
      <c r="J132" s="25">
        <f t="shared" si="99"/>
        <v>1137.2</v>
      </c>
      <c r="K132" s="25">
        <f t="shared" si="99"/>
        <v>922.19999999999982</v>
      </c>
      <c r="L132" s="25">
        <f t="shared" si="99"/>
        <v>877.5999999999998</v>
      </c>
      <c r="M132" s="25">
        <f t="shared" si="99"/>
        <v>4455.2999999999993</v>
      </c>
      <c r="N132" s="25">
        <f t="shared" si="99"/>
        <v>1426.6</v>
      </c>
      <c r="O132" s="25">
        <f t="shared" si="99"/>
        <v>1154.5999999999999</v>
      </c>
      <c r="P132" s="25">
        <f t="shared" si="99"/>
        <v>895.39999999999986</v>
      </c>
      <c r="Q132" s="25">
        <f t="shared" si="99"/>
        <v>978.69999999999982</v>
      </c>
      <c r="R132" s="24">
        <v>119</v>
      </c>
    </row>
    <row r="133" spans="1:18" s="8" customFormat="1" ht="14.1" customHeight="1" x14ac:dyDescent="0.2">
      <c r="A133" s="23"/>
      <c r="B133" s="40" t="s">
        <v>97</v>
      </c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24"/>
    </row>
    <row r="134" spans="1:18" s="8" customFormat="1" ht="14.1" customHeight="1" x14ac:dyDescent="0.2">
      <c r="A134" s="23">
        <v>120</v>
      </c>
      <c r="B134" s="73" t="s">
        <v>69</v>
      </c>
      <c r="C134" s="27">
        <f>SUM(C135+C136+C137+C138+C139+C140)</f>
        <v>-214</v>
      </c>
      <c r="D134" s="27">
        <f t="shared" ref="D134:G134" si="103">SUM(D135+D136+D137+D138+D139+D140)</f>
        <v>-86.8</v>
      </c>
      <c r="E134" s="27">
        <f t="shared" si="103"/>
        <v>-19.399999999999999</v>
      </c>
      <c r="F134" s="27">
        <f t="shared" si="103"/>
        <v>-78.900000000000006</v>
      </c>
      <c r="G134" s="27">
        <f t="shared" si="103"/>
        <v>-28.900000000000002</v>
      </c>
      <c r="H134" s="27">
        <f>SUM(H135+H136+H137+H138+H139+H140)</f>
        <v>62.29999999999994</v>
      </c>
      <c r="I134" s="27">
        <f t="shared" ref="I134:L134" si="104">SUM(I135+I136+I137+I138+I139+I140)</f>
        <v>-128.4</v>
      </c>
      <c r="J134" s="27">
        <f t="shared" si="104"/>
        <v>-111.89999999999999</v>
      </c>
      <c r="K134" s="27">
        <f t="shared" si="104"/>
        <v>-136.80000000000001</v>
      </c>
      <c r="L134" s="27">
        <f t="shared" si="104"/>
        <v>439.4</v>
      </c>
      <c r="M134" s="27">
        <f>SUM(M135+M136+M137+M138+M139+M140)</f>
        <v>-157.50000000000003</v>
      </c>
      <c r="N134" s="27">
        <f t="shared" ref="N134:Q134" si="105">SUM(N135+N136+N137+N138+N139+N140)</f>
        <v>-9.6999999999999993</v>
      </c>
      <c r="O134" s="27">
        <f t="shared" si="105"/>
        <v>-93.800000000000011</v>
      </c>
      <c r="P134" s="27">
        <f t="shared" si="105"/>
        <v>-75.900000000000006</v>
      </c>
      <c r="Q134" s="27">
        <f t="shared" si="105"/>
        <v>21.9</v>
      </c>
      <c r="R134" s="24">
        <v>120</v>
      </c>
    </row>
    <row r="135" spans="1:18" s="8" customFormat="1" ht="12.75" customHeight="1" x14ac:dyDescent="0.2">
      <c r="A135" s="23">
        <v>121</v>
      </c>
      <c r="B135" s="74" t="s">
        <v>70</v>
      </c>
      <c r="C135" s="25">
        <f t="shared" ref="C135:C140" si="106">D135+E135+F135+G135</f>
        <v>-1.6</v>
      </c>
      <c r="D135" s="25">
        <v>-0.4</v>
      </c>
      <c r="E135" s="25">
        <v>-0.4</v>
      </c>
      <c r="F135" s="25">
        <v>-0.5</v>
      </c>
      <c r="G135" s="25">
        <v>-0.3</v>
      </c>
      <c r="H135" s="25">
        <f t="shared" ref="H135:H140" si="107">I135+J135+K135+L135</f>
        <v>-69.8</v>
      </c>
      <c r="I135" s="25">
        <v>-36.200000000000003</v>
      </c>
      <c r="J135" s="25">
        <v>-12</v>
      </c>
      <c r="K135" s="25">
        <v>-23.5</v>
      </c>
      <c r="L135" s="25">
        <v>1.9</v>
      </c>
      <c r="M135" s="25">
        <f t="shared" ref="M135:M140" si="108">N135+O135+P135+Q135</f>
        <v>-50.3</v>
      </c>
      <c r="N135" s="25">
        <v>-13.6</v>
      </c>
      <c r="O135" s="25">
        <v>-12.4</v>
      </c>
      <c r="P135" s="25">
        <v>-12</v>
      </c>
      <c r="Q135" s="25">
        <v>-12.3</v>
      </c>
      <c r="R135" s="24">
        <v>121</v>
      </c>
    </row>
    <row r="136" spans="1:18" s="8" customFormat="1" ht="12.75" customHeight="1" x14ac:dyDescent="0.2">
      <c r="A136" s="23">
        <v>122</v>
      </c>
      <c r="B136" s="74" t="s">
        <v>71</v>
      </c>
      <c r="C136" s="25">
        <f t="shared" si="106"/>
        <v>-185.1</v>
      </c>
      <c r="D136" s="25">
        <v>-74.599999999999994</v>
      </c>
      <c r="E136" s="25">
        <v>-21.5</v>
      </c>
      <c r="F136" s="25">
        <v>-68.900000000000006</v>
      </c>
      <c r="G136" s="25">
        <v>-20.100000000000001</v>
      </c>
      <c r="H136" s="25">
        <f t="shared" si="107"/>
        <v>-256.3</v>
      </c>
      <c r="I136" s="26">
        <v>-84.7</v>
      </c>
      <c r="J136" s="26">
        <v>-62.6</v>
      </c>
      <c r="K136" s="26">
        <v>-85.2</v>
      </c>
      <c r="L136" s="26">
        <v>-23.8</v>
      </c>
      <c r="M136" s="25">
        <f t="shared" si="108"/>
        <v>-104.60000000000002</v>
      </c>
      <c r="N136" s="26">
        <v>6</v>
      </c>
      <c r="O136" s="26">
        <v>-80.400000000000006</v>
      </c>
      <c r="P136" s="26">
        <v>-64.2</v>
      </c>
      <c r="Q136" s="26">
        <v>34</v>
      </c>
      <c r="R136" s="24">
        <v>122</v>
      </c>
    </row>
    <row r="137" spans="1:18" s="8" customFormat="1" ht="12.75" customHeight="1" x14ac:dyDescent="0.2">
      <c r="A137" s="23">
        <v>123</v>
      </c>
      <c r="B137" s="74" t="s">
        <v>72</v>
      </c>
      <c r="C137" s="25">
        <f t="shared" si="106"/>
        <v>-29.3</v>
      </c>
      <c r="D137" s="25">
        <v>-12.3</v>
      </c>
      <c r="E137" s="25">
        <v>2</v>
      </c>
      <c r="F137" s="25">
        <v>-10</v>
      </c>
      <c r="G137" s="25">
        <v>-9</v>
      </c>
      <c r="H137" s="25">
        <f t="shared" si="107"/>
        <v>388.59999999999997</v>
      </c>
      <c r="I137" s="26">
        <v>-7.5</v>
      </c>
      <c r="J137" s="26">
        <v>-37.200000000000003</v>
      </c>
      <c r="K137" s="26">
        <v>-28.1</v>
      </c>
      <c r="L137" s="26">
        <v>461.4</v>
      </c>
      <c r="M137" s="25">
        <f t="shared" si="108"/>
        <v>-2.6</v>
      </c>
      <c r="N137" s="26">
        <v>-2.1</v>
      </c>
      <c r="O137" s="26">
        <v>-1</v>
      </c>
      <c r="P137" s="26">
        <v>0.3</v>
      </c>
      <c r="Q137" s="26">
        <v>0.2</v>
      </c>
      <c r="R137" s="24">
        <v>123</v>
      </c>
    </row>
    <row r="138" spans="1:18" s="8" customFormat="1" ht="12.75" customHeight="1" x14ac:dyDescent="0.2">
      <c r="A138" s="23">
        <v>124</v>
      </c>
      <c r="B138" s="74" t="s">
        <v>73</v>
      </c>
      <c r="C138" s="25">
        <f t="shared" si="106"/>
        <v>0</v>
      </c>
      <c r="D138" s="25">
        <v>0</v>
      </c>
      <c r="E138" s="25">
        <v>0</v>
      </c>
      <c r="F138" s="25">
        <v>0</v>
      </c>
      <c r="G138" s="25">
        <v>0</v>
      </c>
      <c r="H138" s="25">
        <f t="shared" si="107"/>
        <v>0</v>
      </c>
      <c r="I138" s="25">
        <v>0</v>
      </c>
      <c r="J138" s="25">
        <v>0</v>
      </c>
      <c r="K138" s="25">
        <v>0</v>
      </c>
      <c r="L138" s="25">
        <v>0</v>
      </c>
      <c r="M138" s="25">
        <f t="shared" si="108"/>
        <v>0</v>
      </c>
      <c r="N138" s="25">
        <v>0</v>
      </c>
      <c r="O138" s="25">
        <v>0</v>
      </c>
      <c r="P138" s="25">
        <v>0</v>
      </c>
      <c r="Q138" s="25">
        <v>0</v>
      </c>
      <c r="R138" s="24">
        <v>124</v>
      </c>
    </row>
    <row r="139" spans="1:18" s="8" customFormat="1" ht="12.75" customHeight="1" x14ac:dyDescent="0.2">
      <c r="A139" s="23">
        <v>125</v>
      </c>
      <c r="B139" s="74" t="s">
        <v>74</v>
      </c>
      <c r="C139" s="25">
        <f t="shared" si="106"/>
        <v>0</v>
      </c>
      <c r="D139" s="25">
        <v>0</v>
      </c>
      <c r="E139" s="25">
        <v>0</v>
      </c>
      <c r="F139" s="25">
        <v>0</v>
      </c>
      <c r="G139" s="25">
        <v>0</v>
      </c>
      <c r="H139" s="25">
        <f t="shared" si="107"/>
        <v>0</v>
      </c>
      <c r="I139" s="25">
        <v>0</v>
      </c>
      <c r="J139" s="25">
        <v>0</v>
      </c>
      <c r="K139" s="25">
        <v>0</v>
      </c>
      <c r="L139" s="25">
        <v>0</v>
      </c>
      <c r="M139" s="25">
        <f t="shared" si="108"/>
        <v>0</v>
      </c>
      <c r="N139" s="25">
        <v>0</v>
      </c>
      <c r="O139" s="25">
        <v>0</v>
      </c>
      <c r="P139" s="25">
        <v>0</v>
      </c>
      <c r="Q139" s="25">
        <v>0</v>
      </c>
      <c r="R139" s="24">
        <v>125</v>
      </c>
    </row>
    <row r="140" spans="1:18" s="8" customFormat="1" ht="12.75" customHeight="1" x14ac:dyDescent="0.2">
      <c r="A140" s="23">
        <v>126</v>
      </c>
      <c r="B140" s="74" t="s">
        <v>75</v>
      </c>
      <c r="C140" s="25">
        <f t="shared" si="106"/>
        <v>1.9999999999999991</v>
      </c>
      <c r="D140" s="25">
        <v>0.49999999999999978</v>
      </c>
      <c r="E140" s="25">
        <v>0.49999999999999978</v>
      </c>
      <c r="F140" s="25">
        <v>0.49999999999999978</v>
      </c>
      <c r="G140" s="25">
        <v>0.49999999999999978</v>
      </c>
      <c r="H140" s="25">
        <f t="shared" si="107"/>
        <v>-0.2</v>
      </c>
      <c r="I140" s="26">
        <v>0</v>
      </c>
      <c r="J140" s="26">
        <v>-0.1</v>
      </c>
      <c r="K140" s="26">
        <v>0</v>
      </c>
      <c r="L140" s="26">
        <v>-0.1</v>
      </c>
      <c r="M140" s="25">
        <f t="shared" si="108"/>
        <v>0</v>
      </c>
      <c r="N140" s="26">
        <v>0</v>
      </c>
      <c r="O140" s="26">
        <v>0</v>
      </c>
      <c r="P140" s="26">
        <v>0</v>
      </c>
      <c r="Q140" s="26">
        <v>0</v>
      </c>
      <c r="R140" s="24">
        <v>126</v>
      </c>
    </row>
    <row r="141" spans="1:18" s="8" customFormat="1" ht="14.1" customHeight="1" x14ac:dyDescent="0.2">
      <c r="A141" s="23">
        <v>127</v>
      </c>
      <c r="B141" s="73" t="s">
        <v>76</v>
      </c>
      <c r="C141" s="27">
        <f>SUM(C142+C143+C144+C145+C146+C147)</f>
        <v>4866.2000000000007</v>
      </c>
      <c r="D141" s="27">
        <f t="shared" ref="D141:G141" si="109">SUM(D142+D143+D144+D145+D146+D147)</f>
        <v>1301.6000000000001</v>
      </c>
      <c r="E141" s="27">
        <f t="shared" si="109"/>
        <v>1384.7</v>
      </c>
      <c r="F141" s="27">
        <f t="shared" si="109"/>
        <v>1419.4</v>
      </c>
      <c r="G141" s="27">
        <f t="shared" si="109"/>
        <v>760.49999999999989</v>
      </c>
      <c r="H141" s="27">
        <f>SUM(H142+H143+H144+H145+H146+H147)</f>
        <v>4568.8</v>
      </c>
      <c r="I141" s="27">
        <f t="shared" ref="I141:L141" si="110">SUM(I142+I143+I144+I145+I146+I147)</f>
        <v>1283.3000000000002</v>
      </c>
      <c r="J141" s="27">
        <f t="shared" si="110"/>
        <v>1390.6999999999998</v>
      </c>
      <c r="K141" s="27">
        <f t="shared" si="110"/>
        <v>1217.5999999999999</v>
      </c>
      <c r="L141" s="27">
        <f t="shared" si="110"/>
        <v>677.19999999999982</v>
      </c>
      <c r="M141" s="27">
        <f>SUM(M142+M143+M144+M145+M146+M147)</f>
        <v>5548.4999999999991</v>
      </c>
      <c r="N141" s="27">
        <f t="shared" ref="N141:Q141" si="111">SUM(N142+N143+N144+N145+N146+N147)</f>
        <v>1394.6</v>
      </c>
      <c r="O141" s="27">
        <f t="shared" si="111"/>
        <v>1615.1</v>
      </c>
      <c r="P141" s="27">
        <f t="shared" si="111"/>
        <v>1273.0999999999999</v>
      </c>
      <c r="Q141" s="27">
        <f t="shared" si="111"/>
        <v>1265.6999999999998</v>
      </c>
      <c r="R141" s="24">
        <v>127</v>
      </c>
    </row>
    <row r="142" spans="1:18" s="8" customFormat="1" ht="12.75" customHeight="1" x14ac:dyDescent="0.2">
      <c r="A142" s="23">
        <v>128</v>
      </c>
      <c r="B142" s="74" t="s">
        <v>77</v>
      </c>
      <c r="C142" s="25">
        <f t="shared" ref="C142:C147" si="112">D142+E142+F142+G142</f>
        <v>387</v>
      </c>
      <c r="D142" s="25">
        <v>90</v>
      </c>
      <c r="E142" s="25">
        <v>107.8</v>
      </c>
      <c r="F142" s="25">
        <v>98</v>
      </c>
      <c r="G142" s="25">
        <v>91.2</v>
      </c>
      <c r="H142" s="25">
        <f t="shared" ref="H142:H147" si="113">I142+J142+K142+L142</f>
        <v>402.09999999999997</v>
      </c>
      <c r="I142" s="26">
        <v>81.099999999999994</v>
      </c>
      <c r="J142" s="26">
        <v>99.8</v>
      </c>
      <c r="K142" s="26">
        <v>81.900000000000006</v>
      </c>
      <c r="L142" s="26">
        <v>139.30000000000001</v>
      </c>
      <c r="M142" s="25">
        <f t="shared" ref="M142:M147" si="114">N142+O142+P142+Q142</f>
        <v>673.2</v>
      </c>
      <c r="N142" s="26">
        <v>76.099999999999994</v>
      </c>
      <c r="O142" s="26">
        <v>257.90000000000003</v>
      </c>
      <c r="P142" s="26">
        <v>149.69999999999999</v>
      </c>
      <c r="Q142" s="26">
        <v>189.5</v>
      </c>
      <c r="R142" s="24">
        <v>128</v>
      </c>
    </row>
    <row r="143" spans="1:18" s="8" customFormat="1" ht="12.75" customHeight="1" x14ac:dyDescent="0.2">
      <c r="A143" s="23">
        <v>129</v>
      </c>
      <c r="B143" s="74" t="s">
        <v>71</v>
      </c>
      <c r="C143" s="25">
        <f t="shared" si="112"/>
        <v>388.29999999999995</v>
      </c>
      <c r="D143" s="25">
        <v>172.2</v>
      </c>
      <c r="E143" s="25">
        <v>135.5</v>
      </c>
      <c r="F143" s="25">
        <v>154.5</v>
      </c>
      <c r="G143" s="25">
        <v>-73.900000000000006</v>
      </c>
      <c r="H143" s="25">
        <f t="shared" si="113"/>
        <v>443.4</v>
      </c>
      <c r="I143" s="26">
        <v>160.89999999999998</v>
      </c>
      <c r="J143" s="26">
        <v>100.8</v>
      </c>
      <c r="K143" s="26">
        <v>144.1</v>
      </c>
      <c r="L143" s="26">
        <v>37.6</v>
      </c>
      <c r="M143" s="25">
        <f t="shared" si="114"/>
        <v>186.30000000000004</v>
      </c>
      <c r="N143" s="26">
        <v>-160.29999999999998</v>
      </c>
      <c r="O143" s="26">
        <v>176.6</v>
      </c>
      <c r="P143" s="26">
        <v>171.20000000000002</v>
      </c>
      <c r="Q143" s="26">
        <v>-1.1999999999999993</v>
      </c>
      <c r="R143" s="24">
        <v>129</v>
      </c>
    </row>
    <row r="144" spans="1:18" s="8" customFormat="1" ht="12.75" customHeight="1" x14ac:dyDescent="0.2">
      <c r="A144" s="23">
        <v>130</v>
      </c>
      <c r="B144" s="74" t="s">
        <v>72</v>
      </c>
      <c r="C144" s="25">
        <f t="shared" si="112"/>
        <v>471.7</v>
      </c>
      <c r="D144" s="25">
        <v>129.9</v>
      </c>
      <c r="E144" s="25">
        <v>51.1</v>
      </c>
      <c r="F144" s="25">
        <v>258.5</v>
      </c>
      <c r="G144" s="25">
        <v>32.200000000000003</v>
      </c>
      <c r="H144" s="25">
        <f t="shared" si="113"/>
        <v>-157.30000000000004</v>
      </c>
      <c r="I144" s="26">
        <v>97.9</v>
      </c>
      <c r="J144" s="26">
        <v>52.8</v>
      </c>
      <c r="K144" s="26">
        <v>69.400000000000006</v>
      </c>
      <c r="L144" s="26">
        <v>-377.40000000000003</v>
      </c>
      <c r="M144" s="25">
        <f t="shared" si="114"/>
        <v>233.7</v>
      </c>
      <c r="N144" s="26">
        <v>52.2</v>
      </c>
      <c r="O144" s="26">
        <v>26</v>
      </c>
      <c r="P144" s="26">
        <v>56.8</v>
      </c>
      <c r="Q144" s="26">
        <v>98.7</v>
      </c>
      <c r="R144" s="24">
        <v>130</v>
      </c>
    </row>
    <row r="145" spans="1:18" s="8" customFormat="1" ht="12.75" customHeight="1" x14ac:dyDescent="0.2">
      <c r="A145" s="23">
        <v>131</v>
      </c>
      <c r="B145" s="74" t="s">
        <v>73</v>
      </c>
      <c r="C145" s="25">
        <f t="shared" si="112"/>
        <v>0</v>
      </c>
      <c r="D145" s="25">
        <v>0</v>
      </c>
      <c r="E145" s="25">
        <v>0</v>
      </c>
      <c r="F145" s="25">
        <v>0</v>
      </c>
      <c r="G145" s="25">
        <v>0</v>
      </c>
      <c r="H145" s="25">
        <f t="shared" si="113"/>
        <v>0</v>
      </c>
      <c r="I145" s="25">
        <v>0</v>
      </c>
      <c r="J145" s="25">
        <v>0</v>
      </c>
      <c r="K145" s="25">
        <v>0</v>
      </c>
      <c r="L145" s="25">
        <v>0</v>
      </c>
      <c r="M145" s="25">
        <f t="shared" si="114"/>
        <v>0</v>
      </c>
      <c r="N145" s="25">
        <v>0</v>
      </c>
      <c r="O145" s="25">
        <v>0</v>
      </c>
      <c r="P145" s="25">
        <v>0</v>
      </c>
      <c r="Q145" s="25">
        <v>0</v>
      </c>
      <c r="R145" s="24">
        <v>131</v>
      </c>
    </row>
    <row r="146" spans="1:18" s="8" customFormat="1" ht="12.75" customHeight="1" x14ac:dyDescent="0.2">
      <c r="A146" s="23">
        <v>132</v>
      </c>
      <c r="B146" s="74" t="s">
        <v>74</v>
      </c>
      <c r="C146" s="25">
        <f t="shared" si="112"/>
        <v>0</v>
      </c>
      <c r="D146" s="25">
        <v>0</v>
      </c>
      <c r="E146" s="25">
        <v>0</v>
      </c>
      <c r="F146" s="25">
        <v>0</v>
      </c>
      <c r="G146" s="25">
        <v>0</v>
      </c>
      <c r="H146" s="25">
        <f t="shared" si="113"/>
        <v>0</v>
      </c>
      <c r="I146" s="25">
        <v>0</v>
      </c>
      <c r="J146" s="25">
        <v>0</v>
      </c>
      <c r="K146" s="25">
        <v>0</v>
      </c>
      <c r="L146" s="25">
        <v>0</v>
      </c>
      <c r="M146" s="25">
        <f t="shared" si="114"/>
        <v>0</v>
      </c>
      <c r="N146" s="25">
        <v>0</v>
      </c>
      <c r="O146" s="25">
        <v>0</v>
      </c>
      <c r="P146" s="25">
        <v>0</v>
      </c>
      <c r="Q146" s="25">
        <v>0</v>
      </c>
      <c r="R146" s="24">
        <v>132</v>
      </c>
    </row>
    <row r="147" spans="1:18" s="8" customFormat="1" ht="12.75" customHeight="1" x14ac:dyDescent="0.2">
      <c r="A147" s="23">
        <v>133</v>
      </c>
      <c r="B147" s="74" t="s">
        <v>78</v>
      </c>
      <c r="C147" s="25">
        <f t="shared" si="112"/>
        <v>3619.2000000000003</v>
      </c>
      <c r="D147" s="25">
        <v>909.50000000000011</v>
      </c>
      <c r="E147" s="25">
        <v>1090.3</v>
      </c>
      <c r="F147" s="25">
        <v>908.40000000000009</v>
      </c>
      <c r="G147" s="25">
        <v>710.99999999999989</v>
      </c>
      <c r="H147" s="25">
        <f t="shared" si="113"/>
        <v>3880.6</v>
      </c>
      <c r="I147" s="26">
        <v>943.4000000000002</v>
      </c>
      <c r="J147" s="26">
        <v>1137.3</v>
      </c>
      <c r="K147" s="26">
        <v>922.19999999999982</v>
      </c>
      <c r="L147" s="26">
        <v>877.69999999999982</v>
      </c>
      <c r="M147" s="25">
        <f t="shared" si="114"/>
        <v>4455.2999999999993</v>
      </c>
      <c r="N147" s="26">
        <v>1426.6</v>
      </c>
      <c r="O147" s="26">
        <v>1154.5999999999999</v>
      </c>
      <c r="P147" s="26">
        <v>895.39999999999986</v>
      </c>
      <c r="Q147" s="26">
        <v>978.69999999999982</v>
      </c>
      <c r="R147" s="24">
        <v>133</v>
      </c>
    </row>
    <row r="148" spans="1:18" s="8" customFormat="1" ht="14.1" customHeight="1" x14ac:dyDescent="0.2">
      <c r="A148" s="23">
        <v>134</v>
      </c>
      <c r="B148" s="71" t="s">
        <v>79</v>
      </c>
      <c r="C148" s="27">
        <f>SUM(C149+C150+C151+C152+C153+C154)</f>
        <v>137.89999999999995</v>
      </c>
      <c r="D148" s="27">
        <f t="shared" ref="D148:G148" si="115">SUM(D149+D150+D151+D152+D153+D154)</f>
        <v>623.9</v>
      </c>
      <c r="E148" s="27">
        <f t="shared" si="115"/>
        <v>75</v>
      </c>
      <c r="F148" s="27">
        <f t="shared" si="115"/>
        <v>-696.1</v>
      </c>
      <c r="G148" s="27">
        <f t="shared" si="115"/>
        <v>135.10000000000002</v>
      </c>
      <c r="H148" s="27">
        <f>SUM(H149+H150+H151+H152+H153+H154)</f>
        <v>774.5</v>
      </c>
      <c r="I148" s="27">
        <f t="shared" ref="I148:L148" si="116">SUM(I149+I150+I151+I152+I153+I154)</f>
        <v>-248.70000000000002</v>
      </c>
      <c r="J148" s="27">
        <f t="shared" si="116"/>
        <v>215.89999999999995</v>
      </c>
      <c r="K148" s="27">
        <f t="shared" si="116"/>
        <v>452.59999999999997</v>
      </c>
      <c r="L148" s="27">
        <f t="shared" si="116"/>
        <v>354.7</v>
      </c>
      <c r="M148" s="27">
        <f>SUM(M149+M150+M151+M152+M153+M154)</f>
        <v>326.10000000000002</v>
      </c>
      <c r="N148" s="27">
        <f t="shared" ref="N148:Q148" si="117">SUM(N149+N150+N151+N152+N153+N154)</f>
        <v>-678.3</v>
      </c>
      <c r="O148" s="27">
        <f t="shared" si="117"/>
        <v>753.80000000000007</v>
      </c>
      <c r="P148" s="27">
        <f t="shared" si="117"/>
        <v>-173.20000000000002</v>
      </c>
      <c r="Q148" s="27">
        <f t="shared" si="117"/>
        <v>423.79999999999995</v>
      </c>
      <c r="R148" s="24">
        <v>134</v>
      </c>
    </row>
    <row r="149" spans="1:18" s="8" customFormat="1" ht="12.75" customHeight="1" x14ac:dyDescent="0.2">
      <c r="A149" s="23">
        <v>135</v>
      </c>
      <c r="B149" s="72" t="s">
        <v>80</v>
      </c>
      <c r="C149" s="25">
        <f t="shared" ref="C149:C154" si="118">D149+E149+F149+G149</f>
        <v>0.30000000000000004</v>
      </c>
      <c r="D149" s="25">
        <v>0</v>
      </c>
      <c r="E149" s="25">
        <v>0.1</v>
      </c>
      <c r="F149" s="25">
        <v>0.1</v>
      </c>
      <c r="G149" s="25">
        <v>0.1</v>
      </c>
      <c r="H149" s="25">
        <f t="shared" ref="H149:H154" si="119">I149+J149+K149+L149</f>
        <v>-0.1</v>
      </c>
      <c r="I149" s="26">
        <v>0</v>
      </c>
      <c r="J149" s="26">
        <v>0</v>
      </c>
      <c r="K149" s="26">
        <v>-0.1</v>
      </c>
      <c r="L149" s="26">
        <v>0</v>
      </c>
      <c r="M149" s="25">
        <f t="shared" ref="M149:M154" si="120">N149+O149+P149+Q149</f>
        <v>-6.3</v>
      </c>
      <c r="N149" s="26">
        <v>-0.9</v>
      </c>
      <c r="O149" s="26">
        <v>-1.8</v>
      </c>
      <c r="P149" s="26">
        <v>-1.5999999999999999</v>
      </c>
      <c r="Q149" s="26">
        <v>-2</v>
      </c>
      <c r="R149" s="24">
        <v>135</v>
      </c>
    </row>
    <row r="150" spans="1:18" s="8" customFormat="1" ht="12.75" customHeight="1" x14ac:dyDescent="0.2">
      <c r="A150" s="23">
        <v>136</v>
      </c>
      <c r="B150" s="72" t="s">
        <v>81</v>
      </c>
      <c r="C150" s="25">
        <f t="shared" si="118"/>
        <v>-103.89999999999998</v>
      </c>
      <c r="D150" s="25">
        <v>-409.5</v>
      </c>
      <c r="E150" s="25">
        <v>383.50000000000006</v>
      </c>
      <c r="F150" s="25">
        <v>-352.7</v>
      </c>
      <c r="G150" s="25">
        <v>274.79999999999995</v>
      </c>
      <c r="H150" s="25">
        <f t="shared" si="119"/>
        <v>-180.79999999999995</v>
      </c>
      <c r="I150" s="26">
        <v>-34.599999999999987</v>
      </c>
      <c r="J150" s="26">
        <v>-654.79999999999995</v>
      </c>
      <c r="K150" s="26">
        <v>496.1</v>
      </c>
      <c r="L150" s="26">
        <v>12.500000000000014</v>
      </c>
      <c r="M150" s="25">
        <f t="shared" si="120"/>
        <v>-239.50000000000003</v>
      </c>
      <c r="N150" s="26">
        <v>32.6</v>
      </c>
      <c r="O150" s="26">
        <v>88.100000000000023</v>
      </c>
      <c r="P150" s="26">
        <v>-36.300000000000011</v>
      </c>
      <c r="Q150" s="26">
        <v>-323.90000000000003</v>
      </c>
      <c r="R150" s="24">
        <v>136</v>
      </c>
    </row>
    <row r="151" spans="1:18" s="8" customFormat="1" ht="12.75" customHeight="1" x14ac:dyDescent="0.2">
      <c r="A151" s="23">
        <v>137</v>
      </c>
      <c r="B151" s="72" t="s">
        <v>82</v>
      </c>
      <c r="C151" s="25">
        <f t="shared" si="118"/>
        <v>-223.90000000000003</v>
      </c>
      <c r="D151" s="25">
        <v>-195.4</v>
      </c>
      <c r="E151" s="25">
        <v>43.599999999999994</v>
      </c>
      <c r="F151" s="25">
        <v>0.7</v>
      </c>
      <c r="G151" s="25">
        <v>-72.8</v>
      </c>
      <c r="H151" s="25">
        <f t="shared" si="119"/>
        <v>-129.09999999999997</v>
      </c>
      <c r="I151" s="26">
        <v>-81.199999999999989</v>
      </c>
      <c r="J151" s="26">
        <v>18.900000000000002</v>
      </c>
      <c r="K151" s="26">
        <v>-14.2</v>
      </c>
      <c r="L151" s="26">
        <v>-52.59999999999998</v>
      </c>
      <c r="M151" s="25">
        <f t="shared" si="120"/>
        <v>-149.10000000000002</v>
      </c>
      <c r="N151" s="26">
        <v>-266.70000000000005</v>
      </c>
      <c r="O151" s="26">
        <v>20.9</v>
      </c>
      <c r="P151" s="26">
        <v>-42.800000000000011</v>
      </c>
      <c r="Q151" s="26">
        <v>139.5</v>
      </c>
      <c r="R151" s="24">
        <v>137</v>
      </c>
    </row>
    <row r="152" spans="1:18" s="8" customFormat="1" ht="12.75" customHeight="1" x14ac:dyDescent="0.2">
      <c r="A152" s="23">
        <v>138</v>
      </c>
      <c r="B152" s="72" t="s">
        <v>83</v>
      </c>
      <c r="C152" s="25">
        <f t="shared" si="118"/>
        <v>-580.30000000000007</v>
      </c>
      <c r="D152" s="25">
        <v>221.29999999999998</v>
      </c>
      <c r="E152" s="25">
        <v>-388.6</v>
      </c>
      <c r="F152" s="25">
        <v>-318</v>
      </c>
      <c r="G152" s="25">
        <v>-95</v>
      </c>
      <c r="H152" s="25">
        <f t="shared" si="119"/>
        <v>327.39999999999998</v>
      </c>
      <c r="I152" s="26">
        <v>35.6</v>
      </c>
      <c r="J152" s="26">
        <v>-110.4</v>
      </c>
      <c r="K152" s="26">
        <v>-29.6</v>
      </c>
      <c r="L152" s="26">
        <v>431.79999999999995</v>
      </c>
      <c r="M152" s="25">
        <f t="shared" si="120"/>
        <v>-1043.3</v>
      </c>
      <c r="N152" s="26">
        <v>-384.2</v>
      </c>
      <c r="O152" s="26">
        <v>-464.6</v>
      </c>
      <c r="P152" s="26">
        <v>-173.70000000000002</v>
      </c>
      <c r="Q152" s="26">
        <v>-20.799999999999997</v>
      </c>
      <c r="R152" s="24">
        <v>138</v>
      </c>
    </row>
    <row r="153" spans="1:18" s="8" customFormat="1" ht="12.75" customHeight="1" x14ac:dyDescent="0.2">
      <c r="A153" s="23">
        <v>139</v>
      </c>
      <c r="B153" s="72" t="s">
        <v>84</v>
      </c>
      <c r="C153" s="25">
        <f t="shared" si="118"/>
        <v>1000</v>
      </c>
      <c r="D153" s="25">
        <v>1000</v>
      </c>
      <c r="E153" s="25">
        <v>0</v>
      </c>
      <c r="F153" s="25">
        <v>0</v>
      </c>
      <c r="G153" s="25">
        <v>0</v>
      </c>
      <c r="H153" s="25">
        <f t="shared" si="119"/>
        <v>1046.5999999999999</v>
      </c>
      <c r="I153" s="25">
        <v>0</v>
      </c>
      <c r="J153" s="25">
        <v>1046.5999999999999</v>
      </c>
      <c r="K153" s="25">
        <v>0</v>
      </c>
      <c r="L153" s="25">
        <v>0</v>
      </c>
      <c r="M153" s="25">
        <f t="shared" si="120"/>
        <v>1750</v>
      </c>
      <c r="N153" s="25">
        <v>0</v>
      </c>
      <c r="O153" s="25">
        <v>1200</v>
      </c>
      <c r="P153" s="25">
        <v>0</v>
      </c>
      <c r="Q153" s="25">
        <v>550</v>
      </c>
      <c r="R153" s="24">
        <v>139</v>
      </c>
    </row>
    <row r="154" spans="1:18" s="8" customFormat="1" ht="12.75" customHeight="1" x14ac:dyDescent="0.2">
      <c r="A154" s="23">
        <v>140</v>
      </c>
      <c r="B154" s="72" t="s">
        <v>85</v>
      </c>
      <c r="C154" s="25">
        <f t="shared" si="118"/>
        <v>45.700000000000017</v>
      </c>
      <c r="D154" s="25">
        <v>7.5</v>
      </c>
      <c r="E154" s="25">
        <v>36.399999999999977</v>
      </c>
      <c r="F154" s="25">
        <v>-26.2</v>
      </c>
      <c r="G154" s="25">
        <v>28.000000000000043</v>
      </c>
      <c r="H154" s="25">
        <f t="shared" si="119"/>
        <v>-289.5</v>
      </c>
      <c r="I154" s="26">
        <v>-168.50000000000003</v>
      </c>
      <c r="J154" s="26">
        <v>-84.4</v>
      </c>
      <c r="K154" s="26">
        <v>0.4</v>
      </c>
      <c r="L154" s="26">
        <v>-37</v>
      </c>
      <c r="M154" s="25">
        <f t="shared" si="120"/>
        <v>14.30000000000004</v>
      </c>
      <c r="N154" s="26">
        <v>-59.099999999999966</v>
      </c>
      <c r="O154" s="26">
        <v>-88.8</v>
      </c>
      <c r="P154" s="26">
        <v>81.200000000000017</v>
      </c>
      <c r="Q154" s="26">
        <v>81</v>
      </c>
      <c r="R154" s="24">
        <v>140</v>
      </c>
    </row>
    <row r="155" spans="1:18" s="8" customFormat="1" ht="14.1" customHeight="1" x14ac:dyDescent="0.2">
      <c r="A155" s="23">
        <v>141</v>
      </c>
      <c r="B155" s="71" t="s">
        <v>86</v>
      </c>
      <c r="C155" s="27">
        <f>SUM(C156+C157+C158+C159+C160+C161)</f>
        <v>2621.6</v>
      </c>
      <c r="D155" s="27">
        <f t="shared" ref="D155:G155" si="121">SUM(D156+D157+D158+D159+D160+D161)</f>
        <v>395.90000000000009</v>
      </c>
      <c r="E155" s="27">
        <f t="shared" si="121"/>
        <v>112.59999999999997</v>
      </c>
      <c r="F155" s="27">
        <f t="shared" si="121"/>
        <v>1141.4999999999998</v>
      </c>
      <c r="G155" s="27">
        <f t="shared" si="121"/>
        <v>971.59999999999991</v>
      </c>
      <c r="H155" s="27">
        <f>SUM(H156+H157+H158+H159+H160+H161)</f>
        <v>-99.599999999999341</v>
      </c>
      <c r="I155" s="27">
        <f t="shared" ref="I155:L155" si="122">SUM(I156+I157+I158+I159+I160+I161)</f>
        <v>-843.3</v>
      </c>
      <c r="J155" s="27">
        <f t="shared" si="122"/>
        <v>335.70000000000005</v>
      </c>
      <c r="K155" s="27">
        <f t="shared" si="122"/>
        <v>-219.49999999999974</v>
      </c>
      <c r="L155" s="27">
        <f t="shared" si="122"/>
        <v>627.50000000000023</v>
      </c>
      <c r="M155" s="27">
        <f>SUM(M156+M157+M158+M159+M160+M161)</f>
        <v>165.29999999999984</v>
      </c>
      <c r="N155" s="27">
        <f t="shared" ref="N155:Q155" si="123">SUM(N156+N157+N158+N159+N160+N161)</f>
        <v>-27.299999999999955</v>
      </c>
      <c r="O155" s="27">
        <f t="shared" si="123"/>
        <v>-357.40000000000009</v>
      </c>
      <c r="P155" s="27">
        <f t="shared" si="123"/>
        <v>650.79999999999995</v>
      </c>
      <c r="Q155" s="27">
        <f t="shared" si="123"/>
        <v>-100.80000000000004</v>
      </c>
      <c r="R155" s="24">
        <v>141</v>
      </c>
    </row>
    <row r="156" spans="1:18" s="8" customFormat="1" ht="12.75" customHeight="1" x14ac:dyDescent="0.2">
      <c r="A156" s="23">
        <v>142</v>
      </c>
      <c r="B156" s="72" t="s">
        <v>80</v>
      </c>
      <c r="C156" s="25">
        <f t="shared" ref="C156:C162" si="124">D156+E156+F156+G156</f>
        <v>39.1</v>
      </c>
      <c r="D156" s="25">
        <v>17.399999999999999</v>
      </c>
      <c r="E156" s="25">
        <v>8.5</v>
      </c>
      <c r="F156" s="25">
        <v>15.500000000000002</v>
      </c>
      <c r="G156" s="25">
        <v>-2.2999999999999989</v>
      </c>
      <c r="H156" s="25">
        <f t="shared" ref="H156:H162" si="125">I156+J156+K156+L156</f>
        <v>-482.9</v>
      </c>
      <c r="I156" s="26">
        <v>-131.4</v>
      </c>
      <c r="J156" s="26">
        <v>-129.89999999999998</v>
      </c>
      <c r="K156" s="26">
        <v>-163.5</v>
      </c>
      <c r="L156" s="26">
        <v>-58.099999999999994</v>
      </c>
      <c r="M156" s="25">
        <f t="shared" ref="M156:M161" si="126">N156+O156+P156+Q156</f>
        <v>-787</v>
      </c>
      <c r="N156" s="26">
        <v>-185</v>
      </c>
      <c r="O156" s="26">
        <v>-178</v>
      </c>
      <c r="P156" s="26">
        <v>-201.1</v>
      </c>
      <c r="Q156" s="26">
        <v>-222.90000000000003</v>
      </c>
      <c r="R156" s="24">
        <v>142</v>
      </c>
    </row>
    <row r="157" spans="1:18" s="8" customFormat="1" ht="12.75" customHeight="1" x14ac:dyDescent="0.2">
      <c r="A157" s="23">
        <v>143</v>
      </c>
      <c r="B157" s="72" t="s">
        <v>87</v>
      </c>
      <c r="C157" s="25">
        <f t="shared" si="124"/>
        <v>2078.1999999999998</v>
      </c>
      <c r="D157" s="25">
        <v>718.40000000000009</v>
      </c>
      <c r="E157" s="25">
        <v>21.4</v>
      </c>
      <c r="F157" s="25">
        <v>1319.1999999999998</v>
      </c>
      <c r="G157" s="25">
        <v>19.2</v>
      </c>
      <c r="H157" s="25">
        <f t="shared" si="125"/>
        <v>1261.3000000000002</v>
      </c>
      <c r="I157" s="26">
        <v>-263.39999999999986</v>
      </c>
      <c r="J157" s="26">
        <v>852.5</v>
      </c>
      <c r="K157" s="26">
        <v>335.80000000000007</v>
      </c>
      <c r="L157" s="26">
        <v>336.40000000000003</v>
      </c>
      <c r="M157" s="25">
        <f t="shared" si="126"/>
        <v>715.49999999999989</v>
      </c>
      <c r="N157" s="26">
        <v>-54.7</v>
      </c>
      <c r="O157" s="26">
        <v>-18.200000000000045</v>
      </c>
      <c r="P157" s="26">
        <v>887</v>
      </c>
      <c r="Q157" s="26">
        <v>-98.6</v>
      </c>
      <c r="R157" s="24">
        <v>143</v>
      </c>
    </row>
    <row r="158" spans="1:18" s="8" customFormat="1" ht="12.75" customHeight="1" x14ac:dyDescent="0.2">
      <c r="A158" s="23">
        <v>144</v>
      </c>
      <c r="B158" s="72" t="s">
        <v>88</v>
      </c>
      <c r="C158" s="25">
        <f t="shared" si="124"/>
        <v>-278.50000000000011</v>
      </c>
      <c r="D158" s="25">
        <v>48.7</v>
      </c>
      <c r="E158" s="25">
        <v>-128.19999999999999</v>
      </c>
      <c r="F158" s="25">
        <v>-226.10000000000008</v>
      </c>
      <c r="G158" s="25">
        <v>27.099999999999994</v>
      </c>
      <c r="H158" s="25">
        <f t="shared" si="125"/>
        <v>-23.300000000000004</v>
      </c>
      <c r="I158" s="26">
        <v>22.899999999999977</v>
      </c>
      <c r="J158" s="26">
        <v>-33.200000000000003</v>
      </c>
      <c r="K158" s="26">
        <v>2.9</v>
      </c>
      <c r="L158" s="26">
        <v>-15.899999999999977</v>
      </c>
      <c r="M158" s="25">
        <f t="shared" si="126"/>
        <v>-141.39999999999998</v>
      </c>
      <c r="N158" s="26">
        <v>227.90000000000003</v>
      </c>
      <c r="O158" s="26">
        <v>-33.199999999999974</v>
      </c>
      <c r="P158" s="26">
        <v>-31.100000000000009</v>
      </c>
      <c r="Q158" s="26">
        <v>-305</v>
      </c>
      <c r="R158" s="24">
        <v>144</v>
      </c>
    </row>
    <row r="159" spans="1:18" s="8" customFormat="1" ht="12.75" customHeight="1" x14ac:dyDescent="0.2">
      <c r="A159" s="23">
        <v>145</v>
      </c>
      <c r="B159" s="72" t="s">
        <v>83</v>
      </c>
      <c r="C159" s="25">
        <f t="shared" si="124"/>
        <v>634.09999999999991</v>
      </c>
      <c r="D159" s="25">
        <v>-326.10000000000002</v>
      </c>
      <c r="E159" s="25">
        <v>293.39999999999998</v>
      </c>
      <c r="F159" s="25">
        <v>103.8</v>
      </c>
      <c r="G159" s="25">
        <v>563</v>
      </c>
      <c r="H159" s="25">
        <f t="shared" si="125"/>
        <v>-434.49999999999994</v>
      </c>
      <c r="I159" s="26">
        <v>-342.1</v>
      </c>
      <c r="J159" s="26">
        <v>-192.4</v>
      </c>
      <c r="K159" s="26">
        <v>-369.3</v>
      </c>
      <c r="L159" s="26">
        <v>469.3</v>
      </c>
      <c r="M159" s="25">
        <f t="shared" si="126"/>
        <v>18.199999999999989</v>
      </c>
      <c r="N159" s="26">
        <v>-48.9</v>
      </c>
      <c r="O159" s="26">
        <v>-100.3</v>
      </c>
      <c r="P159" s="26">
        <v>-156</v>
      </c>
      <c r="Q159" s="26">
        <v>323.39999999999998</v>
      </c>
      <c r="R159" s="24">
        <v>145</v>
      </c>
    </row>
    <row r="160" spans="1:18" s="8" customFormat="1" ht="12.75" customHeight="1" x14ac:dyDescent="0.2">
      <c r="A160" s="23">
        <v>146</v>
      </c>
      <c r="B160" s="72" t="s">
        <v>89</v>
      </c>
      <c r="C160" s="25">
        <f t="shared" si="124"/>
        <v>238.39999999999998</v>
      </c>
      <c r="D160" s="25">
        <v>-0.5</v>
      </c>
      <c r="E160" s="25">
        <v>-44.600000000000023</v>
      </c>
      <c r="F160" s="25">
        <v>-88.8</v>
      </c>
      <c r="G160" s="25">
        <v>372.3</v>
      </c>
      <c r="H160" s="25">
        <f t="shared" si="125"/>
        <v>388.90000000000009</v>
      </c>
      <c r="I160" s="26">
        <v>182.6</v>
      </c>
      <c r="J160" s="26">
        <v>-133.79999999999998</v>
      </c>
      <c r="K160" s="26">
        <v>224.8</v>
      </c>
      <c r="L160" s="26">
        <v>115.30000000000004</v>
      </c>
      <c r="M160" s="25">
        <f t="shared" si="126"/>
        <v>421.29999999999995</v>
      </c>
      <c r="N160" s="26">
        <v>50.3</v>
      </c>
      <c r="O160" s="26">
        <v>-45.1</v>
      </c>
      <c r="P160" s="26">
        <v>189.8</v>
      </c>
      <c r="Q160" s="26">
        <v>226.29999999999998</v>
      </c>
      <c r="R160" s="24">
        <v>146</v>
      </c>
    </row>
    <row r="161" spans="1:18" s="8" customFormat="1" ht="12.75" customHeight="1" x14ac:dyDescent="0.2">
      <c r="A161" s="23">
        <v>147</v>
      </c>
      <c r="B161" s="72" t="s">
        <v>85</v>
      </c>
      <c r="C161" s="25">
        <f t="shared" si="124"/>
        <v>-89.699999999999974</v>
      </c>
      <c r="D161" s="25">
        <v>-62</v>
      </c>
      <c r="E161" s="25">
        <v>-37.9</v>
      </c>
      <c r="F161" s="25">
        <v>17.900000000000034</v>
      </c>
      <c r="G161" s="25">
        <v>-7.7</v>
      </c>
      <c r="H161" s="25">
        <f t="shared" si="125"/>
        <v>-809.0999999999998</v>
      </c>
      <c r="I161" s="26">
        <v>-311.90000000000009</v>
      </c>
      <c r="J161" s="26">
        <v>-27.5</v>
      </c>
      <c r="K161" s="26">
        <v>-250.19999999999982</v>
      </c>
      <c r="L161" s="26">
        <v>-219.49999999999986</v>
      </c>
      <c r="M161" s="25">
        <f t="shared" si="126"/>
        <v>-61.3</v>
      </c>
      <c r="N161" s="26">
        <v>-16.899999999999999</v>
      </c>
      <c r="O161" s="26">
        <v>17.399999999999999</v>
      </c>
      <c r="P161" s="26">
        <v>-37.799999999999997</v>
      </c>
      <c r="Q161" s="26">
        <v>-24</v>
      </c>
      <c r="R161" s="24">
        <v>147</v>
      </c>
    </row>
    <row r="162" spans="1:18" s="8" customFormat="1" ht="14.1" customHeight="1" x14ac:dyDescent="0.2">
      <c r="A162" s="23">
        <v>148</v>
      </c>
      <c r="B162" s="71" t="s">
        <v>90</v>
      </c>
      <c r="C162" s="27">
        <f t="shared" si="124"/>
        <v>-608.90000000000009</v>
      </c>
      <c r="D162" s="27">
        <v>-793.7</v>
      </c>
      <c r="E162" s="27">
        <v>-76.5</v>
      </c>
      <c r="F162" s="27">
        <v>661.2</v>
      </c>
      <c r="G162" s="27">
        <v>-399.90000000000003</v>
      </c>
      <c r="H162" s="27">
        <f t="shared" si="125"/>
        <v>971.19999999999993</v>
      </c>
      <c r="I162" s="28">
        <v>747.09999999999991</v>
      </c>
      <c r="J162" s="28">
        <v>-587.69999999999993</v>
      </c>
      <c r="K162" s="28">
        <v>561.59999999999991</v>
      </c>
      <c r="L162" s="28">
        <v>250.20000000000002</v>
      </c>
      <c r="M162" s="27">
        <f>N162+O162+P162+Q162</f>
        <v>632.29999999999995</v>
      </c>
      <c r="N162" s="28">
        <v>722.4</v>
      </c>
      <c r="O162" s="28">
        <v>-102.9</v>
      </c>
      <c r="P162" s="28">
        <v>697.59999999999991</v>
      </c>
      <c r="Q162" s="28">
        <v>-684.8</v>
      </c>
      <c r="R162" s="24">
        <v>148</v>
      </c>
    </row>
    <row r="163" spans="1:18" s="8" customFormat="1" ht="15" customHeight="1" x14ac:dyDescent="0.2">
      <c r="A163" s="23">
        <v>149</v>
      </c>
      <c r="B163" s="67" t="s">
        <v>91</v>
      </c>
      <c r="C163" s="41">
        <f t="shared" ref="C163" si="127">-C14-C105</f>
        <v>-2192.800000000002</v>
      </c>
      <c r="D163" s="41">
        <f>-D14-D105</f>
        <v>-429.90000000000077</v>
      </c>
      <c r="E163" s="41">
        <f t="shared" ref="E163:M163" si="128">-E14-E105</f>
        <v>-466.89999999999895</v>
      </c>
      <c r="F163" s="41">
        <f t="shared" si="128"/>
        <v>-945.2</v>
      </c>
      <c r="G163" s="41">
        <f t="shared" si="128"/>
        <v>-350.79999999999927</v>
      </c>
      <c r="H163" s="41">
        <f t="shared" si="128"/>
        <v>-1361.8000000000029</v>
      </c>
      <c r="I163" s="41">
        <f>-I14-I105</f>
        <v>316.09999999999877</v>
      </c>
      <c r="J163" s="41">
        <f t="shared" ref="J163:L163" si="129">-J14-J105</f>
        <v>-388.00000000000057</v>
      </c>
      <c r="K163" s="41">
        <f t="shared" si="129"/>
        <v>-352.69999999999959</v>
      </c>
      <c r="L163" s="41">
        <f t="shared" si="129"/>
        <v>-937.19999999999982</v>
      </c>
      <c r="M163" s="41">
        <f t="shared" si="128"/>
        <v>-1470.5999999999995</v>
      </c>
      <c r="N163" s="41">
        <f>-N14-N105</f>
        <v>137.2999999999995</v>
      </c>
      <c r="O163" s="41">
        <f t="shared" ref="O163:Q163" si="130">-O14-O105</f>
        <v>-925.39999999999952</v>
      </c>
      <c r="P163" s="41">
        <f t="shared" si="130"/>
        <v>-792.69999999999891</v>
      </c>
      <c r="Q163" s="41">
        <f t="shared" si="130"/>
        <v>110.20000000000186</v>
      </c>
      <c r="R163" s="24">
        <v>149</v>
      </c>
    </row>
    <row r="164" spans="1:18" s="8" customFormat="1" ht="6" customHeight="1" x14ac:dyDescent="0.2">
      <c r="A164" s="29"/>
      <c r="B164" s="29"/>
      <c r="C164" s="30"/>
      <c r="D164" s="30"/>
      <c r="E164" s="30"/>
      <c r="F164" s="30"/>
      <c r="G164" s="30"/>
      <c r="H164" s="31"/>
      <c r="I164" s="31"/>
      <c r="J164" s="32"/>
      <c r="K164" s="32"/>
      <c r="L164" s="32"/>
      <c r="M164" s="32"/>
      <c r="N164" s="32"/>
      <c r="O164" s="32"/>
      <c r="P164" s="32"/>
      <c r="Q164" s="32"/>
      <c r="R164" s="33"/>
    </row>
    <row r="165" spans="1:18" ht="6" customHeight="1" x14ac:dyDescent="0.2">
      <c r="B165" s="34"/>
      <c r="C165" s="35"/>
      <c r="D165" s="35"/>
      <c r="E165" s="35"/>
      <c r="F165" s="35"/>
      <c r="G165" s="35"/>
      <c r="H165" s="75"/>
      <c r="I165" s="36"/>
      <c r="J165" s="36"/>
      <c r="K165" s="36"/>
      <c r="L165" s="36"/>
      <c r="M165" s="36"/>
      <c r="N165" s="8"/>
      <c r="O165" s="8"/>
      <c r="P165" s="8"/>
      <c r="Q165" s="8"/>
    </row>
    <row r="166" spans="1:18" ht="12.75" customHeight="1" x14ac:dyDescent="0.2">
      <c r="A166" s="39" t="s">
        <v>95</v>
      </c>
    </row>
    <row r="167" spans="1:18" ht="12.75" customHeight="1" x14ac:dyDescent="0.2">
      <c r="A167" s="1" t="s">
        <v>16</v>
      </c>
    </row>
    <row r="168" spans="1:18" ht="12.75" customHeight="1" x14ac:dyDescent="0.2">
      <c r="A168" s="1" t="s">
        <v>17</v>
      </c>
    </row>
    <row r="171" spans="1:18" ht="12.75" customHeight="1" x14ac:dyDescent="0.2">
      <c r="B171" s="38"/>
    </row>
    <row r="172" spans="1:18" ht="12.75" customHeight="1" x14ac:dyDescent="0.2">
      <c r="B172" s="38"/>
    </row>
    <row r="173" spans="1:18" ht="12.75" customHeight="1" x14ac:dyDescent="0.2">
      <c r="B173" s="38"/>
    </row>
  </sheetData>
  <mergeCells count="19">
    <mergeCell ref="H1:R1"/>
    <mergeCell ref="H2:R2"/>
    <mergeCell ref="H3:R3"/>
    <mergeCell ref="A1:G1"/>
    <mergeCell ref="A2:G2"/>
    <mergeCell ref="A3:G3"/>
    <mergeCell ref="M11:M12"/>
    <mergeCell ref="N11:Q11"/>
    <mergeCell ref="M10:Q10"/>
    <mergeCell ref="H8:Q8"/>
    <mergeCell ref="C10:G10"/>
    <mergeCell ref="H10:L10"/>
    <mergeCell ref="C11:C12"/>
    <mergeCell ref="D11:G11"/>
    <mergeCell ref="H11:H12"/>
    <mergeCell ref="I11:L11"/>
    <mergeCell ref="H9:Q9"/>
    <mergeCell ref="C8:G8"/>
    <mergeCell ref="C9:G9"/>
  </mergeCells>
  <printOptions horizontalCentered="1"/>
  <pageMargins left="0.70866141732283472" right="0.70866141732283472" top="0.74803149606299213" bottom="0.74803149606299213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4 RXS</vt:lpstr>
      <vt:lpstr>'Cuadro 4 RXS'!Área_de_impresión</vt:lpstr>
      <vt:lpstr>'Cuadro 4 RXS'!Títulos_a_imprimir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2019-02-04T20:49:25Z</cp:lastPrinted>
  <dcterms:created xsi:type="dcterms:W3CDTF">2018-11-21T20:09:16Z</dcterms:created>
  <dcterms:modified xsi:type="dcterms:W3CDTF">2019-03-01T17:11:47Z</dcterms:modified>
</cp:coreProperties>
</file>